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803" activeTab="0"/>
  </bookViews>
  <sheets>
    <sheet name="Cover" sheetId="1" r:id="rId1"/>
    <sheet name="Assets" sheetId="2" r:id="rId2"/>
    <sheet name="Liabilities" sheetId="3" r:id="rId3"/>
    <sheet name="Income Statement" sheetId="4" r:id="rId4"/>
    <sheet name="Comprehensive Income Statement" sheetId="5" r:id="rId5"/>
    <sheet name="Statement of Changes in Equity " sheetId="6" r:id="rId6"/>
    <sheet name="Statement of Cash Flow" sheetId="7" r:id="rId7"/>
  </sheets>
  <definedNames>
    <definedName name="_xlnm.Print_Area" localSheetId="1">'Assets'!$B$2:$E$31</definedName>
    <definedName name="_xlnm.Print_Area" localSheetId="4">'Comprehensive Income Statement'!$B$3:$D$26</definedName>
    <definedName name="_xlnm.Print_Area" localSheetId="3">'Income Statement'!$B$2:$E$42</definedName>
    <definedName name="_xlnm.Print_Area" localSheetId="2">'Liabilities'!$B$2:$E$52</definedName>
    <definedName name="_xlnm.Print_Area" localSheetId="6">'Statement of Cash Flow'!$B$3:$D$60</definedName>
    <definedName name="_xlnm.Print_Area" localSheetId="5">'Statement of Changes in Equity '!$B$3:$N$27</definedName>
  </definedNames>
  <calcPr fullCalcOnLoad="1"/>
</workbook>
</file>

<file path=xl/sharedStrings.xml><?xml version="1.0" encoding="utf-8"?>
<sst xmlns="http://schemas.openxmlformats.org/spreadsheetml/2006/main" count="197" uniqueCount="154">
  <si>
    <t>Current period</t>
  </si>
  <si>
    <t>Prior period</t>
  </si>
  <si>
    <t>(Unaudited)</t>
  </si>
  <si>
    <t>(Audited)</t>
  </si>
  <si>
    <t>Notes</t>
  </si>
  <si>
    <t>31 March 2010</t>
  </si>
  <si>
    <t>Assets</t>
  </si>
  <si>
    <t>Current assets</t>
  </si>
  <si>
    <t>Cash and cash equivalents</t>
  </si>
  <si>
    <t>Trade receivables</t>
  </si>
  <si>
    <t>- Due from related parties</t>
  </si>
  <si>
    <t>- Other trade receivables</t>
  </si>
  <si>
    <t>Other receivables</t>
  </si>
  <si>
    <t>Inventories</t>
  </si>
  <si>
    <t xml:space="preserve">Other current assets </t>
  </si>
  <si>
    <t>Non-current assets</t>
  </si>
  <si>
    <t>Financial investments</t>
  </si>
  <si>
    <t>Investment property</t>
  </si>
  <si>
    <t>Property, plant and equipment</t>
  </si>
  <si>
    <t>Intangible assets</t>
  </si>
  <si>
    <t>Goodwill</t>
  </si>
  <si>
    <t>Deferred tax asset</t>
  </si>
  <si>
    <t>Other non-current assets</t>
  </si>
  <si>
    <t>Total Assets</t>
  </si>
  <si>
    <t>Liabilities</t>
  </si>
  <si>
    <t>Current liabilities</t>
  </si>
  <si>
    <t>Financial liabilities</t>
  </si>
  <si>
    <t>- Bank borrowings</t>
  </si>
  <si>
    <t>- Obligations under finance leases</t>
  </si>
  <si>
    <t>Other financial liabilities</t>
  </si>
  <si>
    <t>- Derivative financial instruments</t>
  </si>
  <si>
    <t>Trade payables</t>
  </si>
  <si>
    <t>- Due to related parties</t>
  </si>
  <si>
    <t>- Other trade payables</t>
  </si>
  <si>
    <t>Other payables</t>
  </si>
  <si>
    <t>Income tax payable</t>
  </si>
  <si>
    <t>Provisions</t>
  </si>
  <si>
    <t>Other current liabilities</t>
  </si>
  <si>
    <t>Non-current liabilities</t>
  </si>
  <si>
    <t>- Minority put option liability</t>
  </si>
  <si>
    <t>Provisions for employee termination benefits</t>
  </si>
  <si>
    <t>Deferred tax liability</t>
  </si>
  <si>
    <t>Other non-current liabilities</t>
  </si>
  <si>
    <t>Equity</t>
  </si>
  <si>
    <t>Equity attributable to parent</t>
  </si>
  <si>
    <t xml:space="preserve">Paid-in share capital </t>
  </si>
  <si>
    <t>Inflation adjustments to paid in capital (-)</t>
  </si>
  <si>
    <t>Other reserves</t>
  </si>
  <si>
    <t xml:space="preserve">   - Minority put option liability reserve (-)</t>
  </si>
  <si>
    <t xml:space="preserve">   - Fair value difference arising from acquisition of subsidiary (-)</t>
  </si>
  <si>
    <t xml:space="preserve">   - Unrealized loss on derivative financial instruments (-)</t>
  </si>
  <si>
    <t xml:space="preserve">   - Share based payment reserve</t>
  </si>
  <si>
    <t>Currency translation reserve</t>
  </si>
  <si>
    <t>Restricted reserves allocated from profits</t>
  </si>
  <si>
    <t xml:space="preserve">Accumulated deficit </t>
  </si>
  <si>
    <t>Net income for the period</t>
  </si>
  <si>
    <t>Total liabilities and equity</t>
  </si>
  <si>
    <t>01 January-             31 March 2010</t>
  </si>
  <si>
    <t>01 January-             31 March 2009</t>
  </si>
  <si>
    <t>Sales</t>
  </si>
  <si>
    <t>Cost of sales (-)</t>
  </si>
  <si>
    <t xml:space="preserve">Gross profit </t>
  </si>
  <si>
    <t>Marketing, sales and distribution expenses (-)</t>
  </si>
  <si>
    <t>General administrative expenses (-)</t>
  </si>
  <si>
    <t>Research and development expenses (-)</t>
  </si>
  <si>
    <t>Other operating income</t>
  </si>
  <si>
    <t>Other operating expense (-)</t>
  </si>
  <si>
    <t>Operating profit</t>
  </si>
  <si>
    <t>Financial income</t>
  </si>
  <si>
    <t>Financial expense (-)</t>
  </si>
  <si>
    <t xml:space="preserve">Profit before tax </t>
  </si>
  <si>
    <t xml:space="preserve">Tax expense </t>
  </si>
  <si>
    <t>- Period tax expense</t>
  </si>
  <si>
    <t>- Deferred tax income</t>
  </si>
  <si>
    <t xml:space="preserve">Profit for the period </t>
  </si>
  <si>
    <t>Attributable to equity holders of the parent</t>
  </si>
  <si>
    <t>Minority interest</t>
  </si>
  <si>
    <t>Profit for the period</t>
  </si>
  <si>
    <t xml:space="preserve">Earnings per share attributable to equity holders of the parent 
(in full Kuruş) (Note 4)
</t>
  </si>
  <si>
    <t xml:space="preserve">Earnings per diluted share attributable to equity holders of the parent (in full Kuruş) (Note 4)
</t>
  </si>
  <si>
    <t>Profit for the year</t>
  </si>
  <si>
    <t>Other comprehensive income:</t>
  </si>
  <si>
    <t>Fair value loss on hedge instruments transferred to consolidated income statement (Note 17)</t>
  </si>
  <si>
    <t>Change in fair value of derivative financial instruments</t>
  </si>
  <si>
    <t>Change in currency translation differences</t>
  </si>
  <si>
    <t>Other comprehensive income/(loss) (after tax)</t>
  </si>
  <si>
    <t>Total comprehensive income</t>
  </si>
  <si>
    <t>Appropriation of total comprehensive income:</t>
  </si>
  <si>
    <t>Paid-in share capital</t>
  </si>
  <si>
    <t>Inflation adjustment to paid in capital</t>
  </si>
  <si>
    <t>Minority put option liability reserve</t>
  </si>
  <si>
    <t>Share based payment reserve</t>
  </si>
  <si>
    <t>Fair value difference arising from acquisition of subsidiary</t>
  </si>
  <si>
    <t>Unrealised loss on derivative financial instruments</t>
  </si>
  <si>
    <t>Retained earnings/ (accumulated deficit)</t>
  </si>
  <si>
    <t>Net profit for the period</t>
  </si>
  <si>
    <t>Total equity</t>
  </si>
  <si>
    <t xml:space="preserve">Balance as at 1 January 2009  </t>
  </si>
  <si>
    <t>Transfer to retained earnings</t>
  </si>
  <si>
    <t>Transfer to restricted reserves allocated from profits</t>
  </si>
  <si>
    <t>Minority interest before classification to minority put option liability</t>
  </si>
  <si>
    <t>Total comprehensive income / loss</t>
  </si>
  <si>
    <t>Minority put option liability</t>
  </si>
  <si>
    <t>Balance as at 31 March 2009</t>
  </si>
  <si>
    <t xml:space="preserve">Balance as at 1 January 2010 </t>
  </si>
  <si>
    <t>Balance as at 31 March 2010</t>
  </si>
  <si>
    <t>Profit for the period before tax</t>
  </si>
  <si>
    <t>Adjustments to reconcile profit before tax to cash provided by operating activities:</t>
  </si>
  <si>
    <t>Depreciation and amortisation expense</t>
  </si>
  <si>
    <t>Gain on sale of property, plant  and equipment</t>
  </si>
  <si>
    <t>IFRIC 12 adjustment</t>
  </si>
  <si>
    <t xml:space="preserve">Foreign currency exchange income / (expense), net </t>
  </si>
  <si>
    <t>Interest expense / (income), net</t>
  </si>
  <si>
    <t>Reversal of doubtful receivables</t>
  </si>
  <si>
    <t>Allowance for doubtful receivables</t>
  </si>
  <si>
    <t>Provision for employee termination benefits</t>
  </si>
  <si>
    <t>Litigation provision / (release), net</t>
  </si>
  <si>
    <t>Loss/ Gain on derivative financial instruments</t>
  </si>
  <si>
    <t>Unused vacation provision / (release), net</t>
  </si>
  <si>
    <t xml:space="preserve">Other provisions </t>
  </si>
  <si>
    <t>Operating profit before working capital changes</t>
  </si>
  <si>
    <t>Net working capital changes in:</t>
  </si>
  <si>
    <t>Trade receivables and other receivables</t>
  </si>
  <si>
    <t>Other current assets and inventories</t>
  </si>
  <si>
    <t>Trade payables and other payables</t>
  </si>
  <si>
    <t>Other current liabilities and provisions</t>
  </si>
  <si>
    <t>Other non-current liabilities and provisions</t>
  </si>
  <si>
    <t>Payments of employee termination benefits</t>
  </si>
  <si>
    <t>Restricted Cash</t>
  </si>
  <si>
    <t>Income taxes paid</t>
  </si>
  <si>
    <t>Net cash provided by operating activities</t>
  </si>
  <si>
    <t xml:space="preserve"> </t>
  </si>
  <si>
    <t>Investing activities</t>
  </si>
  <si>
    <t>Interest received</t>
  </si>
  <si>
    <t>Proceeds from sale of property, plant, equipment and intangible assets</t>
  </si>
  <si>
    <t>Purchases of property, plant and equipment and intangible assets</t>
  </si>
  <si>
    <t>Net cash used in  investing activities</t>
  </si>
  <si>
    <t>Cash flows from financing activities</t>
  </si>
  <si>
    <t xml:space="preserve">Repayment of obligations under finance leases </t>
  </si>
  <si>
    <t>Interest paid</t>
  </si>
  <si>
    <t>Derivative instrument payments</t>
  </si>
  <si>
    <t>Net cash used in financing activities</t>
  </si>
  <si>
    <t>Net decrease in cash and cash equivalents</t>
  </si>
  <si>
    <t xml:space="preserve">Cash and cash equivalents at the beginning of the period </t>
  </si>
  <si>
    <t>Cash and cash equivalents at the end of the period (Note 6)</t>
  </si>
  <si>
    <t>INDEX</t>
  </si>
  <si>
    <t>Income Statement</t>
  </si>
  <si>
    <t>Comprehensive Income Statement</t>
  </si>
  <si>
    <t xml:space="preserve">Statement of Changes in Equity </t>
  </si>
  <si>
    <t>Statement of Cash Flow</t>
  </si>
  <si>
    <t>31 December 2009</t>
  </si>
  <si>
    <t>Proceeds from bank borrowings (Note 8)</t>
  </si>
  <si>
    <t>Repayment of bank borrowings (Note 8)</t>
  </si>
  <si>
    <t xml:space="preserve">Currency is in thousands of Turkish Lira (“TL”).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</si>
</sst>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62">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b/>
      <sz val="10"/>
      <color indexed="8"/>
      <name val="Times New Roman"/>
      <family val="1"/>
    </font>
    <font>
      <sz val="10"/>
      <color indexed="8"/>
      <name val="Times New Roman"/>
      <family val="1"/>
    </font>
    <font>
      <u val="single"/>
      <sz val="10"/>
      <color indexed="12"/>
      <name val="Times New Roman"/>
      <family val="2"/>
    </font>
    <font>
      <sz val="8"/>
      <color indexed="8"/>
      <name val="Times New Roman"/>
      <family val="1"/>
    </font>
    <font>
      <b/>
      <sz val="8"/>
      <color indexed="8"/>
      <name val="Times New Roman"/>
      <family val="1"/>
    </font>
    <font>
      <sz val="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family val="2"/>
    </font>
    <font>
      <sz val="9"/>
      <color indexed="8"/>
      <name val="Arial"/>
      <family val="2"/>
    </font>
    <font>
      <b/>
      <sz val="9"/>
      <color indexed="8"/>
      <name val="Arial"/>
      <family val="2"/>
    </font>
    <font>
      <b/>
      <u val="single"/>
      <sz val="11"/>
      <color indexed="9"/>
      <name val="Calibri"/>
      <family val="2"/>
    </font>
    <font>
      <sz val="10.5"/>
      <color indexed="8"/>
      <name val="Consolas"/>
      <family val="3"/>
    </font>
    <font>
      <sz val="18"/>
      <color indexed="56"/>
      <name val="Cambria"/>
      <family val="2"/>
    </font>
    <font>
      <b/>
      <sz val="20"/>
      <color indexed="9"/>
      <name val="Calibri"/>
      <family val="0"/>
    </font>
    <font>
      <b/>
      <sz val="20"/>
      <color indexed="56"/>
      <name val="Calibri"/>
      <family val="0"/>
    </font>
    <font>
      <b/>
      <u val="single"/>
      <sz val="11"/>
      <color indexed="8"/>
      <name val="Calibri"/>
      <family val="0"/>
    </font>
    <font>
      <sz val="2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b/>
      <sz val="8"/>
      <color rgb="FF000000"/>
      <name val="Arial"/>
      <family val="2"/>
    </font>
    <font>
      <sz val="9"/>
      <color theme="1"/>
      <name val="Arial"/>
      <family val="2"/>
    </font>
    <font>
      <b/>
      <sz val="9"/>
      <color theme="1"/>
      <name val="Arial"/>
      <family val="2"/>
    </font>
    <font>
      <b/>
      <sz val="9"/>
      <color rgb="FF000000"/>
      <name val="Arial"/>
      <family val="2"/>
    </font>
    <font>
      <sz val="9"/>
      <color rgb="FF000000"/>
      <name val="Arial"/>
      <family val="2"/>
    </font>
    <font>
      <b/>
      <u val="single"/>
      <sz val="11"/>
      <color theme="0"/>
      <name val="Calibri"/>
      <family val="2"/>
    </font>
    <font>
      <sz val="10.5"/>
      <color theme="1"/>
      <name val="Consolas"/>
      <family val="3"/>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3" tint="0.39998000860214233"/>
        <bgColor indexed="64"/>
      </patternFill>
    </fill>
  </fills>
  <borders count="2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double">
        <color indexed="63"/>
      </left>
      <right style="double">
        <color indexed="63"/>
      </right>
      <top style="double">
        <color indexed="63"/>
      </top>
      <bottom style="double">
        <color indexed="6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bottom style="medium"/>
    </border>
    <border>
      <left/>
      <right/>
      <top style="medium"/>
      <bottom style="medium"/>
    </border>
    <border>
      <left/>
      <right/>
      <top/>
      <bottom style="double"/>
    </border>
    <border>
      <left/>
      <right/>
      <top style="medium"/>
      <bottom style="double"/>
    </border>
    <border>
      <left style="medium"/>
      <right/>
      <top style="medium"/>
      <bottom style="medium"/>
    </border>
    <border>
      <left/>
      <right style="medium"/>
      <top style="medium"/>
      <bottom style="mediu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8" fillId="40" borderId="0" applyNumberFormat="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39" fillId="41" borderId="5" applyNumberFormat="0" applyAlignment="0" applyProtection="0"/>
    <xf numFmtId="0" fontId="40" fillId="42" borderId="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43" borderId="7" applyNumberFormat="0" applyAlignment="0" applyProtection="0"/>
    <xf numFmtId="0" fontId="41" fillId="0" borderId="0" applyNumberFormat="0" applyFill="0" applyBorder="0" applyAlignment="0" applyProtection="0"/>
    <xf numFmtId="0" fontId="19" fillId="7" borderId="8" applyNumberFormat="0" applyAlignment="0" applyProtection="0"/>
    <xf numFmtId="0" fontId="42" fillId="44" borderId="0" applyNumberFormat="0" applyBorder="0" applyAlignment="0" applyProtection="0"/>
    <xf numFmtId="0" fontId="43" fillId="0" borderId="9" applyNumberFormat="0" applyFill="0" applyAlignment="0" applyProtection="0"/>
    <xf numFmtId="0" fontId="44" fillId="0" borderId="10"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20" fillId="43" borderId="8" applyNumberFormat="0" applyAlignment="0" applyProtection="0"/>
    <xf numFmtId="0" fontId="7" fillId="0" borderId="0" applyNumberFormat="0" applyFill="0" applyBorder="0" applyAlignment="0" applyProtection="0"/>
    <xf numFmtId="0" fontId="46" fillId="45" borderId="5" applyNumberFormat="0" applyAlignment="0" applyProtection="0"/>
    <xf numFmtId="0" fontId="21" fillId="46" borderId="12" applyNumberFormat="0" applyAlignment="0" applyProtection="0"/>
    <xf numFmtId="0" fontId="22" fillId="4" borderId="0" applyNumberFormat="0" applyBorder="0" applyAlignment="0" applyProtection="0"/>
    <xf numFmtId="0" fontId="23" fillId="3" borderId="0" applyNumberFormat="0" applyBorder="0" applyAlignment="0" applyProtection="0"/>
    <xf numFmtId="0" fontId="47" fillId="0" borderId="13" applyNumberFormat="0" applyFill="0" applyAlignment="0" applyProtection="0"/>
    <xf numFmtId="0" fontId="48" fillId="47" borderId="0" applyNumberFormat="0" applyBorder="0" applyAlignment="0" applyProtection="0"/>
    <xf numFmtId="0" fontId="49" fillId="0" borderId="0">
      <alignment/>
      <protection/>
    </xf>
    <xf numFmtId="0" fontId="4" fillId="0" borderId="0">
      <alignment/>
      <protection/>
    </xf>
    <xf numFmtId="0" fontId="0" fillId="0" borderId="0">
      <alignment/>
      <protection/>
    </xf>
    <xf numFmtId="0" fontId="1" fillId="48" borderId="14" applyNumberFormat="0" applyFont="0" applyAlignment="0" applyProtection="0"/>
    <xf numFmtId="0" fontId="0" fillId="49" borderId="15" applyNumberFormat="0" applyFont="0" applyAlignment="0" applyProtection="0"/>
    <xf numFmtId="0" fontId="24" fillId="50" borderId="0" applyNumberFormat="0" applyBorder="0" applyAlignment="0" applyProtection="0"/>
    <xf numFmtId="0" fontId="50" fillId="41" borderId="16"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25" fillId="0" borderId="17" applyNumberFormat="0" applyFill="0" applyAlignment="0" applyProtection="0"/>
    <xf numFmtId="0" fontId="52" fillId="0" borderId="18" applyNumberFormat="0" applyFill="0" applyAlignment="0" applyProtection="0"/>
    <xf numFmtId="0" fontId="26" fillId="0" borderId="0" applyNumberFormat="0" applyFill="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54" borderId="0" applyNumberFormat="0" applyBorder="0" applyAlignment="0" applyProtection="0"/>
    <xf numFmtId="0" fontId="53" fillId="0" borderId="0" applyNumberFormat="0" applyFill="0" applyBorder="0" applyAlignment="0" applyProtection="0"/>
  </cellStyleXfs>
  <cellXfs count="129">
    <xf numFmtId="0" fontId="0" fillId="0" borderId="0" xfId="0" applyFont="1" applyAlignment="1">
      <alignment/>
    </xf>
    <xf numFmtId="0" fontId="49" fillId="0" borderId="0" xfId="87">
      <alignment/>
      <protection/>
    </xf>
    <xf numFmtId="0" fontId="2" fillId="0" borderId="0" xfId="87" applyFont="1" applyBorder="1" applyAlignment="1">
      <alignment horizontal="center" wrapText="1"/>
      <protection/>
    </xf>
    <xf numFmtId="0" fontId="49" fillId="0" borderId="0" xfId="87" applyFont="1" applyAlignment="1">
      <alignment horizontal="center"/>
      <protection/>
    </xf>
    <xf numFmtId="0" fontId="2" fillId="0" borderId="0" xfId="87" applyFont="1" applyBorder="1" applyAlignment="1">
      <alignment horizontal="right" wrapText="1"/>
      <protection/>
    </xf>
    <xf numFmtId="0" fontId="3" fillId="0" borderId="0" xfId="87" applyFont="1" applyBorder="1" applyAlignment="1">
      <alignment horizontal="right" wrapText="1"/>
      <protection/>
    </xf>
    <xf numFmtId="0" fontId="3" fillId="0" borderId="0" xfId="87" applyFont="1" applyBorder="1" applyAlignment="1">
      <alignment horizontal="center" wrapText="1"/>
      <protection/>
    </xf>
    <xf numFmtId="0" fontId="2" fillId="0" borderId="19" xfId="87" applyFont="1" applyBorder="1" applyAlignment="1">
      <alignment horizontal="center" wrapText="1"/>
      <protection/>
    </xf>
    <xf numFmtId="15" fontId="2" fillId="0" borderId="19" xfId="87" applyNumberFormat="1" applyFont="1" applyBorder="1" applyAlignment="1" quotePrefix="1">
      <alignment horizontal="right" wrapText="1"/>
      <protection/>
    </xf>
    <xf numFmtId="0" fontId="3" fillId="0" borderId="19" xfId="87" applyFont="1" applyBorder="1" applyAlignment="1">
      <alignment vertical="top" wrapText="1"/>
      <protection/>
    </xf>
    <xf numFmtId="0" fontId="3" fillId="0" borderId="19" xfId="87" applyFont="1" applyBorder="1" applyAlignment="1">
      <alignment horizontal="center" vertical="top" wrapText="1"/>
      <protection/>
    </xf>
    <xf numFmtId="0" fontId="2" fillId="0" borderId="19" xfId="87" applyFont="1" applyBorder="1" applyAlignment="1">
      <alignment vertical="top" wrapText="1"/>
      <protection/>
    </xf>
    <xf numFmtId="172" fontId="3" fillId="0" borderId="19" xfId="87" applyNumberFormat="1" applyFont="1" applyBorder="1" applyAlignment="1">
      <alignment horizontal="right" vertical="top" wrapText="1"/>
      <protection/>
    </xf>
    <xf numFmtId="0" fontId="3" fillId="0" borderId="0" xfId="87" applyFont="1" applyBorder="1" applyAlignment="1">
      <alignment vertical="top" wrapText="1"/>
      <protection/>
    </xf>
    <xf numFmtId="0" fontId="3" fillId="0" borderId="0" xfId="87" applyFont="1" applyBorder="1" applyAlignment="1">
      <alignment horizontal="center" vertical="top" wrapText="1"/>
      <protection/>
    </xf>
    <xf numFmtId="0" fontId="4" fillId="0" borderId="0" xfId="87" applyFont="1" applyBorder="1">
      <alignment/>
      <protection/>
    </xf>
    <xf numFmtId="172" fontId="3" fillId="0" borderId="0" xfId="87" applyNumberFormat="1" applyFont="1" applyFill="1" applyBorder="1" applyAlignment="1" applyProtection="1">
      <alignment/>
      <protection hidden="1"/>
    </xf>
    <xf numFmtId="0" fontId="3" fillId="0" borderId="0" xfId="87" applyFont="1" applyAlignment="1">
      <alignment horizontal="center" vertical="top" wrapText="1"/>
      <protection/>
    </xf>
    <xf numFmtId="0" fontId="3" fillId="0" borderId="0" xfId="87" applyFont="1" applyBorder="1" applyAlignment="1">
      <alignment horizontal="left" vertical="top" wrapText="1" indent="2"/>
      <protection/>
    </xf>
    <xf numFmtId="0" fontId="3" fillId="0" borderId="0" xfId="87" applyNumberFormat="1" applyFont="1" applyAlignment="1">
      <alignment horizontal="center" vertical="top" wrapText="1"/>
      <protection/>
    </xf>
    <xf numFmtId="0" fontId="2" fillId="0" borderId="19" xfId="87" applyFont="1" applyBorder="1" applyAlignment="1">
      <alignment horizontal="center" vertical="top" wrapText="1"/>
      <protection/>
    </xf>
    <xf numFmtId="172" fontId="3" fillId="0" borderId="20" xfId="87" applyNumberFormat="1" applyFont="1" applyFill="1" applyBorder="1" applyAlignment="1" applyProtection="1">
      <alignment/>
      <protection hidden="1"/>
    </xf>
    <xf numFmtId="172" fontId="49" fillId="0" borderId="0" xfId="87" applyNumberFormat="1">
      <alignment/>
      <protection/>
    </xf>
    <xf numFmtId="0" fontId="54" fillId="0" borderId="0" xfId="87" applyFont="1">
      <alignment/>
      <protection/>
    </xf>
    <xf numFmtId="15" fontId="3" fillId="0" borderId="19" xfId="87" applyNumberFormat="1" applyFont="1" applyBorder="1" applyAlignment="1" quotePrefix="1">
      <alignment horizontal="right" wrapText="1"/>
      <protection/>
    </xf>
    <xf numFmtId="0" fontId="3" fillId="0" borderId="0" xfId="87" applyFont="1" applyAlignment="1">
      <alignment vertical="top" wrapText="1"/>
      <protection/>
    </xf>
    <xf numFmtId="0" fontId="3" fillId="0" borderId="0" xfId="87" applyFont="1" applyAlignment="1">
      <alignment horizontal="left" vertical="top" wrapText="1" indent="1"/>
      <protection/>
    </xf>
    <xf numFmtId="0" fontId="2" fillId="0" borderId="0" xfId="87" applyFont="1" applyAlignment="1">
      <alignment vertical="top" wrapText="1"/>
      <protection/>
    </xf>
    <xf numFmtId="0" fontId="55" fillId="0" borderId="0" xfId="87" applyFont="1">
      <alignment/>
      <protection/>
    </xf>
    <xf numFmtId="0" fontId="2" fillId="0" borderId="21" xfId="87" applyFont="1" applyBorder="1" applyAlignment="1">
      <alignment vertical="top" wrapText="1"/>
      <protection/>
    </xf>
    <xf numFmtId="0" fontId="3" fillId="0" borderId="21" xfId="87" applyFont="1" applyBorder="1" applyAlignment="1">
      <alignment horizontal="center" vertical="top" wrapText="1"/>
      <protection/>
    </xf>
    <xf numFmtId="172" fontId="3" fillId="0" borderId="22" xfId="87" applyNumberFormat="1" applyFont="1" applyFill="1" applyBorder="1" applyAlignment="1" applyProtection="1">
      <alignment/>
      <protection hidden="1"/>
    </xf>
    <xf numFmtId="0" fontId="5" fillId="0" borderId="0" xfId="87" applyFont="1" applyBorder="1" applyAlignment="1">
      <alignment horizontal="center" wrapText="1"/>
      <protection/>
    </xf>
    <xf numFmtId="0" fontId="2" fillId="0" borderId="0" xfId="87" applyFont="1" applyAlignment="1">
      <alignment horizontal="center" wrapText="1"/>
      <protection/>
    </xf>
    <xf numFmtId="0" fontId="3" fillId="0" borderId="0" xfId="87" applyFont="1" applyAlignment="1">
      <alignment horizontal="center" wrapText="1"/>
      <protection/>
    </xf>
    <xf numFmtId="0" fontId="2" fillId="0" borderId="0" xfId="87" applyFont="1" applyAlignment="1">
      <alignment horizontal="justify" vertical="top" wrapText="1"/>
      <protection/>
    </xf>
    <xf numFmtId="0" fontId="2" fillId="0" borderId="0" xfId="87" applyFont="1" applyAlignment="1">
      <alignment wrapText="1"/>
      <protection/>
    </xf>
    <xf numFmtId="0" fontId="2" fillId="0" borderId="0" xfId="87" applyFont="1" applyAlignment="1">
      <alignment horizontal="right" wrapText="1"/>
      <protection/>
    </xf>
    <xf numFmtId="0" fontId="3" fillId="0" borderId="0" xfId="87" applyFont="1" applyAlignment="1">
      <alignment horizontal="justify" vertical="top" wrapText="1"/>
      <protection/>
    </xf>
    <xf numFmtId="172" fontId="3" fillId="0" borderId="0" xfId="87" applyNumberFormat="1" applyFont="1" applyFill="1" applyBorder="1" applyAlignment="1" applyProtection="1">
      <alignment horizontal="center"/>
      <protection hidden="1"/>
    </xf>
    <xf numFmtId="172" fontId="3" fillId="0" borderId="0" xfId="87" applyNumberFormat="1" applyFont="1" applyFill="1" applyBorder="1" applyAlignment="1" applyProtection="1">
      <alignment horizontal="right"/>
      <protection hidden="1"/>
    </xf>
    <xf numFmtId="0" fontId="3" fillId="0" borderId="19" xfId="87" applyNumberFormat="1" applyFont="1" applyBorder="1" applyAlignment="1">
      <alignment horizontal="center" wrapText="1"/>
      <protection/>
    </xf>
    <xf numFmtId="172" fontId="3" fillId="0" borderId="19" xfId="87" applyNumberFormat="1" applyFont="1" applyFill="1" applyBorder="1" applyAlignment="1" applyProtection="1">
      <alignment/>
      <protection hidden="1"/>
    </xf>
    <xf numFmtId="0" fontId="2" fillId="0" borderId="19" xfId="87" applyFont="1" applyBorder="1" applyAlignment="1">
      <alignment horizontal="justify" vertical="top" wrapText="1"/>
      <protection/>
    </xf>
    <xf numFmtId="0" fontId="3" fillId="0" borderId="19" xfId="87" applyFont="1" applyBorder="1" applyAlignment="1">
      <alignment horizontal="center" wrapText="1"/>
      <protection/>
    </xf>
    <xf numFmtId="0" fontId="3" fillId="0" borderId="19" xfId="87" applyFont="1" applyBorder="1" applyAlignment="1">
      <alignment horizontal="justify" vertical="top" wrapText="1"/>
      <protection/>
    </xf>
    <xf numFmtId="0" fontId="2" fillId="0" borderId="19" xfId="87" applyFont="1" applyBorder="1" applyAlignment="1">
      <alignment horizontal="right" wrapText="1"/>
      <protection/>
    </xf>
    <xf numFmtId="0" fontId="3" fillId="0" borderId="0" xfId="87" applyFont="1" applyAlignment="1" quotePrefix="1">
      <alignment horizontal="justify" vertical="top" wrapText="1"/>
      <protection/>
    </xf>
    <xf numFmtId="0" fontId="2" fillId="0" borderId="21" xfId="87" applyFont="1" applyBorder="1" applyAlignment="1">
      <alignment horizontal="justify" vertical="top" wrapText="1"/>
      <protection/>
    </xf>
    <xf numFmtId="0" fontId="3" fillId="0" borderId="21" xfId="87" applyFont="1" applyBorder="1" applyAlignment="1">
      <alignment horizontal="center" wrapText="1"/>
      <protection/>
    </xf>
    <xf numFmtId="0" fontId="6" fillId="0" borderId="0" xfId="87" applyFont="1">
      <alignment/>
      <protection/>
    </xf>
    <xf numFmtId="0" fontId="6" fillId="0" borderId="19" xfId="87" applyFont="1" applyBorder="1">
      <alignment/>
      <protection/>
    </xf>
    <xf numFmtId="0" fontId="6" fillId="0" borderId="0" xfId="87" applyFont="1" applyAlignment="1">
      <alignment vertical="center" wrapText="1"/>
      <protection/>
    </xf>
    <xf numFmtId="173" fontId="49" fillId="0" borderId="0" xfId="87" applyNumberFormat="1">
      <alignment/>
      <protection/>
    </xf>
    <xf numFmtId="0" fontId="49" fillId="0" borderId="0" xfId="87" applyBorder="1">
      <alignment/>
      <protection/>
    </xf>
    <xf numFmtId="0" fontId="2" fillId="0" borderId="0" xfId="87" applyFont="1" applyBorder="1" applyAlignment="1">
      <alignment horizontal="center" vertical="center" wrapText="1"/>
      <protection/>
    </xf>
    <xf numFmtId="0" fontId="56" fillId="0" borderId="0" xfId="87" applyFont="1" applyBorder="1" applyAlignment="1">
      <alignment vertical="top" wrapText="1"/>
      <protection/>
    </xf>
    <xf numFmtId="0" fontId="57" fillId="0" borderId="19" xfId="87" applyFont="1" applyBorder="1" applyAlignment="1">
      <alignment vertical="top" wrapText="1"/>
      <protection/>
    </xf>
    <xf numFmtId="15" fontId="57" fillId="0" borderId="19" xfId="87" applyNumberFormat="1" applyFont="1" applyBorder="1" applyAlignment="1">
      <alignment horizontal="right" vertical="center" wrapText="1"/>
      <protection/>
    </xf>
    <xf numFmtId="15" fontId="56" fillId="0" borderId="19" xfId="87" applyNumberFormat="1" applyFont="1" applyBorder="1" applyAlignment="1">
      <alignment horizontal="right" vertical="center" wrapText="1"/>
      <protection/>
    </xf>
    <xf numFmtId="0" fontId="57" fillId="0" borderId="0" xfId="87" applyFont="1" applyBorder="1" applyAlignment="1">
      <alignment vertical="top" wrapText="1"/>
      <protection/>
    </xf>
    <xf numFmtId="15" fontId="57" fillId="0" borderId="0" xfId="87" applyNumberFormat="1" applyFont="1" applyBorder="1" applyAlignment="1">
      <alignment horizontal="right" vertical="top" wrapText="1"/>
      <protection/>
    </xf>
    <xf numFmtId="172" fontId="2" fillId="0" borderId="0" xfId="87" applyNumberFormat="1" applyFont="1" applyFill="1" applyBorder="1" applyAlignment="1" applyProtection="1">
      <alignment horizontal="right"/>
      <protection hidden="1"/>
    </xf>
    <xf numFmtId="0" fontId="56" fillId="0" borderId="0" xfId="87" applyFont="1" applyBorder="1" applyAlignment="1">
      <alignment horizontal="right" vertical="top" wrapText="1"/>
      <protection/>
    </xf>
    <xf numFmtId="0" fontId="58" fillId="0" borderId="0" xfId="87" applyFont="1">
      <alignment/>
      <protection/>
    </xf>
    <xf numFmtId="172" fontId="49" fillId="0" borderId="0" xfId="87" applyNumberFormat="1" applyBorder="1">
      <alignment/>
      <protection/>
    </xf>
    <xf numFmtId="0" fontId="59" fillId="0" borderId="0" xfId="87" applyFont="1">
      <alignment/>
      <protection/>
    </xf>
    <xf numFmtId="0" fontId="7" fillId="0" borderId="0" xfId="80" applyBorder="1" applyAlignment="1" applyProtection="1">
      <alignment vertical="top" wrapText="1"/>
      <protection/>
    </xf>
    <xf numFmtId="172" fontId="57" fillId="0" borderId="0" xfId="87" applyNumberFormat="1" applyFont="1" applyBorder="1" applyAlignment="1">
      <alignment horizontal="right" vertical="top" wrapText="1"/>
      <protection/>
    </xf>
    <xf numFmtId="0" fontId="7" fillId="0" borderId="0" xfId="80" applyBorder="1" applyAlignment="1" applyProtection="1">
      <alignment horizontal="justify"/>
      <protection/>
    </xf>
    <xf numFmtId="0" fontId="8" fillId="0" borderId="20" xfId="87" applyFont="1" applyBorder="1" applyAlignment="1">
      <alignment horizontal="center" vertical="top" wrapText="1"/>
      <protection/>
    </xf>
    <xf numFmtId="0" fontId="8" fillId="0" borderId="20" xfId="87" applyFont="1" applyBorder="1" applyAlignment="1">
      <alignment vertical="top" wrapText="1"/>
      <protection/>
    </xf>
    <xf numFmtId="0" fontId="8" fillId="0" borderId="20" xfId="87" applyFont="1" applyBorder="1" applyAlignment="1">
      <alignment horizontal="right" wrapText="1"/>
      <protection/>
    </xf>
    <xf numFmtId="0" fontId="8" fillId="0" borderId="23" xfId="87" applyFont="1" applyBorder="1" applyAlignment="1">
      <alignment horizontal="right" vertical="top" wrapText="1"/>
      <protection/>
    </xf>
    <xf numFmtId="0" fontId="8" fillId="0" borderId="19" xfId="87" applyFont="1" applyBorder="1" applyAlignment="1">
      <alignment horizontal="right" wrapText="1"/>
      <protection/>
    </xf>
    <xf numFmtId="0" fontId="8" fillId="0" borderId="24" xfId="87" applyFont="1" applyBorder="1" applyAlignment="1">
      <alignment horizontal="right" vertical="center" wrapText="1"/>
      <protection/>
    </xf>
    <xf numFmtId="0" fontId="8" fillId="0" borderId="0" xfId="87" applyFont="1" applyAlignment="1">
      <alignment vertical="top" wrapText="1"/>
      <protection/>
    </xf>
    <xf numFmtId="0" fontId="8" fillId="0" borderId="0" xfId="87" applyFont="1" applyAlignment="1">
      <alignment horizontal="right" vertical="top" wrapText="1"/>
      <protection/>
    </xf>
    <xf numFmtId="0" fontId="8" fillId="0" borderId="19" xfId="87" applyFont="1" applyBorder="1" applyAlignment="1">
      <alignment vertical="top" wrapText="1"/>
      <protection/>
    </xf>
    <xf numFmtId="0" fontId="9" fillId="0" borderId="19" xfId="87" applyFont="1" applyBorder="1" applyAlignment="1">
      <alignment horizontal="right" vertical="top" wrapText="1"/>
      <protection/>
    </xf>
    <xf numFmtId="172" fontId="10" fillId="0" borderId="20" xfId="87" applyNumberFormat="1" applyFont="1" applyFill="1" applyBorder="1" applyAlignment="1" applyProtection="1">
      <alignment/>
      <protection hidden="1"/>
    </xf>
    <xf numFmtId="0" fontId="9" fillId="0" borderId="0" xfId="87" applyFont="1" applyAlignment="1">
      <alignment vertical="top" wrapText="1"/>
      <protection/>
    </xf>
    <xf numFmtId="0" fontId="9" fillId="0" borderId="0" xfId="87" applyFont="1" applyAlignment="1">
      <alignment horizontal="right" vertical="top" wrapText="1"/>
      <protection/>
    </xf>
    <xf numFmtId="172" fontId="10" fillId="0" borderId="0" xfId="87" applyNumberFormat="1" applyFont="1" applyFill="1" applyBorder="1" applyAlignment="1" applyProtection="1">
      <alignment/>
      <protection hidden="1"/>
    </xf>
    <xf numFmtId="0" fontId="8" fillId="0" borderId="21" xfId="87" applyFont="1" applyBorder="1" applyAlignment="1">
      <alignment vertical="top" wrapText="1"/>
      <protection/>
    </xf>
    <xf numFmtId="172" fontId="8" fillId="0" borderId="21" xfId="87" applyNumberFormat="1" applyFont="1" applyBorder="1" applyAlignment="1">
      <alignment horizontal="right" wrapText="1"/>
      <protection/>
    </xf>
    <xf numFmtId="0" fontId="49" fillId="0" borderId="0" xfId="87" applyFont="1" applyAlignment="1">
      <alignment horizontal="center"/>
      <protection/>
    </xf>
    <xf numFmtId="0" fontId="49" fillId="0" borderId="0" xfId="87" applyFont="1">
      <alignment/>
      <protection/>
    </xf>
    <xf numFmtId="0" fontId="49" fillId="0" borderId="0" xfId="87" applyFont="1" applyBorder="1" applyAlignment="1">
      <alignment horizontal="center"/>
      <protection/>
    </xf>
    <xf numFmtId="0" fontId="49" fillId="55" borderId="0" xfId="87" applyFont="1" applyFill="1" applyAlignment="1">
      <alignment horizontal="justify" vertical="top" wrapText="1"/>
      <protection/>
    </xf>
    <xf numFmtId="0" fontId="5" fillId="55" borderId="0" xfId="87" applyFont="1" applyFill="1" applyAlignment="1">
      <alignment horizontal="justify" vertical="top" wrapText="1"/>
      <protection/>
    </xf>
    <xf numFmtId="172" fontId="3" fillId="0" borderId="0" xfId="87" applyNumberFormat="1" applyFont="1" applyFill="1" applyBorder="1" applyAlignment="1" applyProtection="1">
      <alignment/>
      <protection hidden="1"/>
    </xf>
    <xf numFmtId="172" fontId="3" fillId="0" borderId="19" xfId="87" applyNumberFormat="1" applyFont="1" applyFill="1" applyBorder="1" applyAlignment="1" applyProtection="1">
      <alignment/>
      <protection hidden="1"/>
    </xf>
    <xf numFmtId="0" fontId="5" fillId="55" borderId="19" xfId="87" applyFont="1" applyFill="1" applyBorder="1" applyAlignment="1">
      <alignment horizontal="justify" vertical="top" wrapText="1"/>
      <protection/>
    </xf>
    <xf numFmtId="172" fontId="2" fillId="0" borderId="20" xfId="87" applyNumberFormat="1" applyFont="1" applyFill="1" applyBorder="1" applyAlignment="1" applyProtection="1">
      <alignment/>
      <protection hidden="1"/>
    </xf>
    <xf numFmtId="3" fontId="49" fillId="0" borderId="0" xfId="87" applyNumberFormat="1" applyFont="1">
      <alignment/>
      <protection/>
    </xf>
    <xf numFmtId="0" fontId="5" fillId="55" borderId="0" xfId="87" applyFont="1" applyFill="1" applyAlignment="1">
      <alignment horizontal="right" vertical="top" wrapText="1"/>
      <protection/>
    </xf>
    <xf numFmtId="0" fontId="49" fillId="55" borderId="0" xfId="87" applyFont="1" applyFill="1" applyAlignment="1">
      <alignment horizontal="right" vertical="top" wrapText="1"/>
      <protection/>
    </xf>
    <xf numFmtId="0" fontId="5" fillId="55" borderId="19" xfId="87" applyFont="1" applyFill="1" applyBorder="1" applyAlignment="1">
      <alignment horizontal="right" vertical="top" wrapText="1"/>
      <protection/>
    </xf>
    <xf numFmtId="0" fontId="49" fillId="55" borderId="19" xfId="87" applyFont="1" applyFill="1" applyBorder="1" applyAlignment="1">
      <alignment horizontal="right" vertical="top" wrapText="1"/>
      <protection/>
    </xf>
    <xf numFmtId="172" fontId="3" fillId="0" borderId="20" xfId="87" applyNumberFormat="1" applyFont="1" applyFill="1" applyBorder="1" applyAlignment="1" applyProtection="1">
      <alignment/>
      <protection hidden="1"/>
    </xf>
    <xf numFmtId="172" fontId="49" fillId="0" borderId="0" xfId="87" applyNumberFormat="1" applyFont="1">
      <alignment/>
      <protection/>
    </xf>
    <xf numFmtId="172" fontId="2" fillId="0" borderId="0" xfId="87" applyNumberFormat="1" applyFont="1" applyFill="1" applyBorder="1" applyAlignment="1" applyProtection="1">
      <alignment/>
      <protection hidden="1"/>
    </xf>
    <xf numFmtId="0" fontId="5" fillId="55" borderId="19" xfId="87" applyFont="1" applyFill="1" applyBorder="1" applyAlignment="1">
      <alignment horizontal="right" vertical="top" wrapText="1"/>
      <protection/>
    </xf>
    <xf numFmtId="172" fontId="5" fillId="55" borderId="19" xfId="87" applyNumberFormat="1" applyFont="1" applyFill="1" applyBorder="1" applyAlignment="1">
      <alignment horizontal="right" vertical="top" wrapText="1"/>
      <protection/>
    </xf>
    <xf numFmtId="172" fontId="6" fillId="55" borderId="19" xfId="87" applyNumberFormat="1" applyFont="1" applyFill="1" applyBorder="1" applyAlignment="1">
      <alignment horizontal="right" vertical="top" wrapText="1"/>
      <protection/>
    </xf>
    <xf numFmtId="172" fontId="5" fillId="55" borderId="0" xfId="87" applyNumberFormat="1" applyFont="1" applyFill="1" applyAlignment="1">
      <alignment horizontal="right" vertical="top" wrapText="1"/>
      <protection/>
    </xf>
    <xf numFmtId="172" fontId="6" fillId="55" borderId="0" xfId="87" applyNumberFormat="1" applyFont="1" applyFill="1" applyAlignment="1">
      <alignment horizontal="right" vertical="top" wrapText="1"/>
      <protection/>
    </xf>
    <xf numFmtId="0" fontId="5" fillId="55" borderId="21" xfId="87" applyFont="1" applyFill="1" applyBorder="1" applyAlignment="1">
      <alignment horizontal="justify" vertical="top" wrapText="1"/>
      <protection/>
    </xf>
    <xf numFmtId="3" fontId="5" fillId="55" borderId="21" xfId="87" applyNumberFormat="1" applyFont="1" applyFill="1" applyBorder="1" applyAlignment="1">
      <alignment horizontal="right" vertical="top" wrapText="1"/>
      <protection/>
    </xf>
    <xf numFmtId="3" fontId="5" fillId="55" borderId="21" xfId="87" applyNumberFormat="1" applyFont="1" applyFill="1" applyBorder="1" applyAlignment="1">
      <alignment horizontal="right" vertical="top" wrapText="1"/>
      <protection/>
    </xf>
    <xf numFmtId="0" fontId="52" fillId="0" borderId="0" xfId="89" applyFont="1">
      <alignment/>
      <protection/>
    </xf>
    <xf numFmtId="0" fontId="0" fillId="0" borderId="0" xfId="89">
      <alignment/>
      <protection/>
    </xf>
    <xf numFmtId="0" fontId="52" fillId="0" borderId="0" xfId="89" applyFont="1" applyAlignment="1">
      <alignment horizontal="left" indent="1"/>
      <protection/>
    </xf>
    <xf numFmtId="0" fontId="7" fillId="0" borderId="0" xfId="80" applyAlignment="1" applyProtection="1">
      <alignment/>
      <protection/>
    </xf>
    <xf numFmtId="0" fontId="40" fillId="56" borderId="0" xfId="89" applyFont="1" applyFill="1" applyAlignment="1">
      <alignment horizontal="center"/>
      <protection/>
    </xf>
    <xf numFmtId="0" fontId="60" fillId="56" borderId="0" xfId="89" applyFont="1" applyFill="1" applyAlignment="1">
      <alignment horizontal="center"/>
      <protection/>
    </xf>
    <xf numFmtId="0" fontId="61" fillId="0" borderId="0" xfId="0" applyFont="1" applyAlignment="1">
      <alignment wrapText="1"/>
    </xf>
    <xf numFmtId="0" fontId="49" fillId="55" borderId="19" xfId="87" applyFont="1" applyFill="1" applyBorder="1" applyAlignment="1">
      <alignment horizontal="justify" vertical="top" wrapText="1"/>
      <protection/>
    </xf>
    <xf numFmtId="0" fontId="49" fillId="0" borderId="0" xfId="0" applyFont="1" applyAlignment="1">
      <alignment vertical="center"/>
    </xf>
    <xf numFmtId="0" fontId="3" fillId="0" borderId="0" xfId="87" applyFont="1" applyBorder="1" applyAlignment="1">
      <alignment vertical="top" wrapText="1"/>
      <protection/>
    </xf>
    <xf numFmtId="0" fontId="3" fillId="0" borderId="19" xfId="87" applyFont="1" applyBorder="1" applyAlignment="1">
      <alignment vertical="top" wrapText="1"/>
      <protection/>
    </xf>
    <xf numFmtId="0" fontId="2" fillId="0" borderId="0" xfId="87" applyFont="1" applyBorder="1" applyAlignment="1">
      <alignment horizontal="justify" vertical="top" wrapText="1"/>
      <protection/>
    </xf>
    <xf numFmtId="0" fontId="2" fillId="0" borderId="19" xfId="87" applyFont="1" applyBorder="1" applyAlignment="1">
      <alignment horizontal="justify" vertical="top" wrapText="1"/>
      <protection/>
    </xf>
    <xf numFmtId="0" fontId="8" fillId="0" borderId="23" xfId="87" applyFont="1" applyBorder="1" applyAlignment="1">
      <alignment horizontal="center" vertical="top" wrapText="1"/>
      <protection/>
    </xf>
    <xf numFmtId="0" fontId="8" fillId="0" borderId="20" xfId="87" applyFont="1" applyBorder="1" applyAlignment="1">
      <alignment horizontal="center" vertical="top" wrapText="1"/>
      <protection/>
    </xf>
    <xf numFmtId="0" fontId="8" fillId="0" borderId="24" xfId="87" applyFont="1" applyBorder="1" applyAlignment="1">
      <alignment horizontal="center" vertical="top" wrapText="1"/>
      <protection/>
    </xf>
    <xf numFmtId="0" fontId="49" fillId="55" borderId="0" xfId="87" applyFont="1" applyFill="1" applyBorder="1" applyAlignment="1">
      <alignment horizontal="justify" vertical="top" wrapText="1"/>
      <protection/>
    </xf>
    <xf numFmtId="0" fontId="49" fillId="55" borderId="19" xfId="87" applyFont="1" applyFill="1" applyBorder="1" applyAlignment="1">
      <alignment horizontal="justify" vertical="top" wrapText="1"/>
      <protection/>
    </xf>
  </cellXfs>
  <cellStyles count="9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alculation" xfId="65"/>
    <cellStyle name="Check Cell" xfId="66"/>
    <cellStyle name="Comma" xfId="67"/>
    <cellStyle name="Comma [0]" xfId="68"/>
    <cellStyle name="Currency" xfId="69"/>
    <cellStyle name="Currency [0]" xfId="70"/>
    <cellStyle name="Çıkış" xfId="71"/>
    <cellStyle name="Explanatory Text" xfId="72"/>
    <cellStyle name="Giriş" xfId="73"/>
    <cellStyle name="Good" xfId="74"/>
    <cellStyle name="Heading 1" xfId="75"/>
    <cellStyle name="Heading 2" xfId="76"/>
    <cellStyle name="Heading 3" xfId="77"/>
    <cellStyle name="Heading 4" xfId="78"/>
    <cellStyle name="Hesaplama" xfId="79"/>
    <cellStyle name="Hyperlink" xfId="80"/>
    <cellStyle name="Input" xfId="81"/>
    <cellStyle name="İşaretli Hücre" xfId="82"/>
    <cellStyle name="İyi" xfId="83"/>
    <cellStyle name="Kötü" xfId="84"/>
    <cellStyle name="Linked Cell" xfId="85"/>
    <cellStyle name="Neutral" xfId="86"/>
    <cellStyle name="Normal 2" xfId="87"/>
    <cellStyle name="Normal 3" xfId="88"/>
    <cellStyle name="Normal 4" xfId="89"/>
    <cellStyle name="Not" xfId="90"/>
    <cellStyle name="Note" xfId="91"/>
    <cellStyle name="Nötr" xfId="92"/>
    <cellStyle name="Output" xfId="93"/>
    <cellStyle name="Percent" xfId="94"/>
    <cellStyle name="Title" xfId="95"/>
    <cellStyle name="Toplam" xfId="96"/>
    <cellStyle name="Total" xfId="97"/>
    <cellStyle name="Uyarı Metni" xfId="98"/>
    <cellStyle name="Vurgu1" xfId="99"/>
    <cellStyle name="Vurgu2" xfId="100"/>
    <cellStyle name="Vurgu3" xfId="101"/>
    <cellStyle name="Vurgu4" xfId="102"/>
    <cellStyle name="Vurgu5" xfId="103"/>
    <cellStyle name="Vurgu6"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133350</xdr:rowOff>
    </xdr:from>
    <xdr:to>
      <xdr:col>3</xdr:col>
      <xdr:colOff>142875</xdr:colOff>
      <xdr:row>13</xdr:row>
      <xdr:rowOff>19050</xdr:rowOff>
    </xdr:to>
    <xdr:pic>
      <xdr:nvPicPr>
        <xdr:cNvPr id="1" name="Picture 1" descr="Turk Telekomunikasyon AS_Jan08"/>
        <xdr:cNvPicPr preferRelativeResize="1">
          <a:picLocks noChangeAspect="1"/>
        </xdr:cNvPicPr>
      </xdr:nvPicPr>
      <xdr:blipFill>
        <a:blip r:embed="rId1"/>
        <a:stretch>
          <a:fillRect/>
        </a:stretch>
      </xdr:blipFill>
      <xdr:spPr>
        <a:xfrm>
          <a:off x="609600" y="1066800"/>
          <a:ext cx="2790825" cy="1409700"/>
        </a:xfrm>
        <a:prstGeom prst="rect">
          <a:avLst/>
        </a:prstGeom>
        <a:noFill/>
        <a:ln w="9525" cmpd="sng">
          <a:noFill/>
        </a:ln>
      </xdr:spPr>
    </xdr:pic>
    <xdr:clientData/>
  </xdr:twoCellAnchor>
  <xdr:twoCellAnchor>
    <xdr:from>
      <xdr:col>4</xdr:col>
      <xdr:colOff>123825</xdr:colOff>
      <xdr:row>5</xdr:row>
      <xdr:rowOff>161925</xdr:rowOff>
    </xdr:from>
    <xdr:to>
      <xdr:col>12</xdr:col>
      <xdr:colOff>323850</xdr:colOff>
      <xdr:row>12</xdr:row>
      <xdr:rowOff>190500</xdr:rowOff>
    </xdr:to>
    <xdr:sp>
      <xdr:nvSpPr>
        <xdr:cNvPr id="2" name="Rectangle 2"/>
        <xdr:cNvSpPr>
          <a:spLocks/>
        </xdr:cNvSpPr>
      </xdr:nvSpPr>
      <xdr:spPr>
        <a:xfrm>
          <a:off x="3990975" y="1095375"/>
          <a:ext cx="5076825" cy="136207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2000" b="1" i="0" u="none" baseline="0">
              <a:solidFill>
                <a:srgbClr val="FFFFFF"/>
              </a:solidFill>
              <a:latin typeface="Calibri"/>
              <a:ea typeface="Calibri"/>
              <a:cs typeface="Calibri"/>
            </a:rPr>
            <a:t>
</a:t>
          </a:r>
          <a:r>
            <a:rPr lang="en-US" cap="none" sz="2000" b="1" i="0" u="none" baseline="0">
              <a:solidFill>
                <a:srgbClr val="003366"/>
              </a:solidFill>
              <a:latin typeface="Calibri"/>
              <a:ea typeface="Calibri"/>
              <a:cs typeface="Calibri"/>
            </a:rPr>
            <a:t>Türk Telekom</a:t>
          </a:r>
          <a:r>
            <a:rPr lang="en-US" cap="none" sz="2000" b="1" i="0" u="none" baseline="0">
              <a:solidFill>
                <a:srgbClr val="003366"/>
              </a:solidFill>
              <a:latin typeface="Calibri"/>
              <a:ea typeface="Calibri"/>
              <a:cs typeface="Calibri"/>
            </a:rPr>
            <a:t>  </a:t>
          </a:r>
          <a:r>
            <a:rPr lang="en-US" cap="none" sz="2000" b="1" i="0" u="none" baseline="0">
              <a:solidFill>
                <a:srgbClr val="003366"/>
              </a:solidFill>
              <a:latin typeface="Calibri"/>
              <a:ea typeface="Calibri"/>
              <a:cs typeface="Calibri"/>
            </a:rPr>
            <a:t>Investor Relations</a:t>
          </a:r>
          <a:r>
            <a:rPr lang="en-US" cap="none" sz="2000" b="1" i="0" u="none" baseline="0">
              <a:solidFill>
                <a:srgbClr val="003366"/>
              </a:solidFill>
              <a:latin typeface="Calibri"/>
              <a:ea typeface="Calibri"/>
              <a:cs typeface="Calibri"/>
            </a:rPr>
            <a:t>
</a:t>
          </a:r>
          <a:r>
            <a:rPr lang="en-US" cap="none" sz="1100" b="1" i="0" u="sng" baseline="0">
              <a:solidFill>
                <a:srgbClr val="000000"/>
              </a:solidFill>
              <a:latin typeface="Calibri"/>
              <a:ea typeface="Calibri"/>
              <a:cs typeface="Calibri"/>
            </a:rPr>
            <a:t>ir@turktelekom.com.tr </a:t>
          </a:r>
          <a:r>
            <a:rPr lang="en-US" cap="none" sz="20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www.turktelekom.com.tr </a:t>
          </a:r>
          <a:r>
            <a:rPr lang="en-US" cap="none" sz="2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+90 (212) 306 8080</a:t>
          </a:r>
        </a:p>
      </xdr:txBody>
    </xdr:sp>
    <xdr:clientData/>
  </xdr:twoCellAnchor>
  <xdr:twoCellAnchor>
    <xdr:from>
      <xdr:col>1</xdr:col>
      <xdr:colOff>0</xdr:colOff>
      <xdr:row>2</xdr:row>
      <xdr:rowOff>85725</xdr:rowOff>
    </xdr:from>
    <xdr:to>
      <xdr:col>12</xdr:col>
      <xdr:colOff>323850</xdr:colOff>
      <xdr:row>5</xdr:row>
      <xdr:rowOff>38100</xdr:rowOff>
    </xdr:to>
    <xdr:sp>
      <xdr:nvSpPr>
        <xdr:cNvPr id="3" name="Rectangle 3"/>
        <xdr:cNvSpPr>
          <a:spLocks/>
        </xdr:cNvSpPr>
      </xdr:nvSpPr>
      <xdr:spPr>
        <a:xfrm>
          <a:off x="609600" y="466725"/>
          <a:ext cx="8458200" cy="50482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2000" b="1" i="0" u="none" baseline="0">
              <a:solidFill>
                <a:srgbClr val="FFFFFF"/>
              </a:solidFill>
              <a:latin typeface="Calibri"/>
              <a:ea typeface="Calibri"/>
              <a:cs typeface="Calibri"/>
            </a:rPr>
            <a:t>
</a:t>
          </a:r>
          <a:r>
            <a:rPr lang="en-US" cap="none" sz="2000" b="1" i="0" u="none" baseline="0">
              <a:solidFill>
                <a:srgbClr val="003366"/>
              </a:solidFill>
              <a:latin typeface="Calibri"/>
              <a:ea typeface="Calibri"/>
              <a:cs typeface="Calibri"/>
            </a:rPr>
            <a:t>Türk Telekom</a:t>
          </a:r>
          <a:r>
            <a:rPr lang="en-US" cap="none" sz="2000" b="1" i="0" u="none" baseline="0">
              <a:solidFill>
                <a:srgbClr val="003366"/>
              </a:solidFill>
              <a:latin typeface="Calibri"/>
              <a:ea typeface="Calibri"/>
              <a:cs typeface="Calibri"/>
            </a:rPr>
            <a:t> </a:t>
          </a:r>
          <a:r>
            <a:rPr lang="en-US" cap="none" sz="2000" b="1" i="0" u="none" baseline="0">
              <a:solidFill>
                <a:srgbClr val="003366"/>
              </a:solidFill>
              <a:latin typeface="Calibri"/>
              <a:ea typeface="Calibri"/>
              <a:cs typeface="Calibri"/>
            </a:rPr>
            <a:t> 2010 1Q Financial Statements</a:t>
          </a:r>
        </a:p>
      </xdr:txBody>
    </xdr:sp>
    <xdr:clientData/>
  </xdr:twoCellAnchor>
  <xdr:twoCellAnchor>
    <xdr:from>
      <xdr:col>4</xdr:col>
      <xdr:colOff>171450</xdr:colOff>
      <xdr:row>14</xdr:row>
      <xdr:rowOff>171450</xdr:rowOff>
    </xdr:from>
    <xdr:to>
      <xdr:col>12</xdr:col>
      <xdr:colOff>352425</xdr:colOff>
      <xdr:row>20</xdr:row>
      <xdr:rowOff>47625</xdr:rowOff>
    </xdr:to>
    <xdr:sp>
      <xdr:nvSpPr>
        <xdr:cNvPr id="4" name="TextBox 4"/>
        <xdr:cNvSpPr txBox="1">
          <a:spLocks noChangeArrowheads="1"/>
        </xdr:cNvSpPr>
      </xdr:nvSpPr>
      <xdr:spPr>
        <a:xfrm>
          <a:off x="4038600" y="2819400"/>
          <a:ext cx="505777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financial statements.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N22"/>
  <sheetViews>
    <sheetView tabSelected="1" zoomScalePageLayoutView="0" workbookViewId="0" topLeftCell="A1">
      <selection activeCell="B17" sqref="B17"/>
    </sheetView>
  </sheetViews>
  <sheetFormatPr defaultColWidth="9.140625" defaultRowHeight="15"/>
  <cols>
    <col min="1" max="1" width="9.140625" style="112" customWidth="1"/>
    <col min="2" max="2" width="30.57421875" style="112" customWidth="1"/>
    <col min="3" max="13" width="9.140625" style="112" customWidth="1"/>
    <col min="14" max="14" width="10.57421875" style="112" customWidth="1"/>
    <col min="15" max="16384" width="9.140625" style="112" customWidth="1"/>
  </cols>
  <sheetData>
    <row r="3" ht="14.25">
      <c r="B3" s="111"/>
    </row>
    <row r="4" ht="14.25">
      <c r="B4" s="111"/>
    </row>
    <row r="6" ht="15"/>
    <row r="7" ht="15">
      <c r="B7" s="111"/>
    </row>
    <row r="8" ht="15">
      <c r="B8" s="113"/>
    </row>
    <row r="9" ht="15">
      <c r="B9" s="113"/>
    </row>
    <row r="10" ht="15"/>
    <row r="11" ht="15"/>
    <row r="12" ht="15"/>
    <row r="13" ht="15"/>
    <row r="14" ht="15"/>
    <row r="15" spans="2:14" ht="15" customHeight="1">
      <c r="B15" s="115" t="s">
        <v>145</v>
      </c>
      <c r="E15" s="117"/>
      <c r="F15" s="117"/>
      <c r="G15" s="117"/>
      <c r="H15" s="117"/>
      <c r="I15" s="117"/>
      <c r="J15" s="117"/>
      <c r="K15" s="117"/>
      <c r="L15" s="117"/>
      <c r="M15" s="117"/>
      <c r="N15" s="117"/>
    </row>
    <row r="16" spans="2:14" ht="14.25">
      <c r="B16" s="116" t="s">
        <v>6</v>
      </c>
      <c r="E16" s="117"/>
      <c r="F16" s="117"/>
      <c r="G16" s="117"/>
      <c r="H16" s="117"/>
      <c r="I16" s="117"/>
      <c r="J16" s="117"/>
      <c r="K16" s="117"/>
      <c r="L16" s="117"/>
      <c r="M16" s="117"/>
      <c r="N16" s="117"/>
    </row>
    <row r="17" spans="2:14" ht="14.25">
      <c r="B17" s="116" t="s">
        <v>24</v>
      </c>
      <c r="E17" s="117"/>
      <c r="F17" s="117"/>
      <c r="G17" s="117"/>
      <c r="H17" s="117"/>
      <c r="I17" s="117"/>
      <c r="J17" s="117"/>
      <c r="K17" s="117"/>
      <c r="L17" s="117"/>
      <c r="M17" s="117"/>
      <c r="N17" s="117"/>
    </row>
    <row r="18" spans="2:14" ht="14.25">
      <c r="B18" s="116" t="s">
        <v>146</v>
      </c>
      <c r="E18" s="117"/>
      <c r="F18" s="117"/>
      <c r="G18" s="117"/>
      <c r="H18" s="117"/>
      <c r="I18" s="117"/>
      <c r="J18" s="117"/>
      <c r="K18" s="117"/>
      <c r="L18" s="117"/>
      <c r="M18" s="117"/>
      <c r="N18" s="117"/>
    </row>
    <row r="19" spans="2:14" ht="14.25">
      <c r="B19" s="116" t="s">
        <v>147</v>
      </c>
      <c r="E19" s="117"/>
      <c r="F19" s="117"/>
      <c r="G19" s="117"/>
      <c r="H19" s="117"/>
      <c r="I19" s="117"/>
      <c r="J19" s="117"/>
      <c r="K19" s="117"/>
      <c r="L19" s="117"/>
      <c r="M19" s="117"/>
      <c r="N19" s="117"/>
    </row>
    <row r="20" spans="2:14" ht="14.25">
      <c r="B20" s="116" t="s">
        <v>148</v>
      </c>
      <c r="E20" s="117"/>
      <c r="F20" s="117"/>
      <c r="G20" s="117"/>
      <c r="H20" s="117"/>
      <c r="I20" s="117"/>
      <c r="J20" s="117"/>
      <c r="K20" s="117"/>
      <c r="L20" s="117"/>
      <c r="M20" s="117"/>
      <c r="N20" s="117"/>
    </row>
    <row r="21" spans="2:14" ht="14.25">
      <c r="B21" s="116" t="s">
        <v>149</v>
      </c>
      <c r="E21" s="117"/>
      <c r="F21" s="117"/>
      <c r="G21" s="117"/>
      <c r="H21" s="117"/>
      <c r="I21" s="117"/>
      <c r="J21" s="117"/>
      <c r="K21" s="117"/>
      <c r="L21" s="117"/>
      <c r="M21" s="117"/>
      <c r="N21" s="117"/>
    </row>
    <row r="22" ht="14.25">
      <c r="B22" s="114"/>
    </row>
  </sheetData>
  <sheetProtection/>
  <hyperlinks>
    <hyperlink ref="B16" location="Assets!A1" display="Assets!A1"/>
    <hyperlink ref="B17" location="Liabilities!A1" display="Liabilities!A1"/>
    <hyperlink ref="B18" location="'Income Statement'!A1" display="'Income Statement'!A1"/>
    <hyperlink ref="B19" location="'Comprehensive Income Statement'!A1" display="'Comprehensive Income Statement'!A1"/>
    <hyperlink ref="B20" location="'Statement of Changes in Equity '!A1" display="'Statement of Changes in Equity '!A1"/>
    <hyperlink ref="B21" location="'Statement of Cash Flow'!A1" display="'Statement of Cash Flow'!A1"/>
  </hyperlinks>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30"/>
  <sheetViews>
    <sheetView showGridLines="0" zoomScalePageLayoutView="0" workbookViewId="0" topLeftCell="A1">
      <pane xSplit="2" ySplit="9" topLeftCell="C10" activePane="bottomRight" state="frozen"/>
      <selection pane="topLeft" activeCell="C21" sqref="C21"/>
      <selection pane="topRight" activeCell="C21" sqref="C21"/>
      <selection pane="bottomLeft" activeCell="C21" sqref="C21"/>
      <selection pane="bottomRight" activeCell="A1" sqref="A1"/>
    </sheetView>
  </sheetViews>
  <sheetFormatPr defaultColWidth="9.140625" defaultRowHeight="15"/>
  <cols>
    <col min="1" max="1" width="2.57421875" style="1" customWidth="1"/>
    <col min="2" max="2" width="44.140625" style="1" customWidth="1"/>
    <col min="3" max="3" width="14.8515625" style="1" customWidth="1"/>
    <col min="4" max="4" width="20.140625" style="1" customWidth="1"/>
    <col min="5" max="5" width="18.7109375" style="1" customWidth="1"/>
    <col min="6" max="16384" width="9.140625" style="1" customWidth="1"/>
  </cols>
  <sheetData>
    <row r="1" ht="12.75">
      <c r="B1" s="119" t="s">
        <v>153</v>
      </c>
    </row>
    <row r="2" spans="2:5" ht="12.75">
      <c r="B2" s="120"/>
      <c r="C2" s="2"/>
      <c r="D2" s="4" t="s">
        <v>0</v>
      </c>
      <c r="E2" s="5" t="s">
        <v>1</v>
      </c>
    </row>
    <row r="3" spans="2:6" ht="12.75">
      <c r="B3" s="120"/>
      <c r="C3" s="2"/>
      <c r="D3" s="2"/>
      <c r="E3" s="5"/>
      <c r="F3" s="6"/>
    </row>
    <row r="4" spans="2:5" ht="12.75">
      <c r="B4" s="120"/>
      <c r="C4" s="2"/>
      <c r="D4" s="4" t="s">
        <v>2</v>
      </c>
      <c r="E4" s="4" t="s">
        <v>3</v>
      </c>
    </row>
    <row r="5" spans="2:5" ht="13.5" thickBot="1">
      <c r="B5" s="121"/>
      <c r="C5" s="7" t="s">
        <v>4</v>
      </c>
      <c r="D5" s="8" t="s">
        <v>5</v>
      </c>
      <c r="E5" s="8" t="s">
        <v>150</v>
      </c>
    </row>
    <row r="6" spans="2:5" ht="13.5" thickBot="1">
      <c r="B6" s="9"/>
      <c r="C6" s="10"/>
      <c r="D6" s="10"/>
      <c r="E6" s="9"/>
    </row>
    <row r="7" spans="2:5" ht="13.5" thickBot="1">
      <c r="B7" s="11" t="s">
        <v>6</v>
      </c>
      <c r="C7" s="10"/>
      <c r="D7" s="10"/>
      <c r="E7" s="9"/>
    </row>
    <row r="8" spans="2:5" ht="13.5" thickBot="1">
      <c r="B8" s="9"/>
      <c r="C8" s="10"/>
      <c r="D8" s="10"/>
      <c r="E8" s="9"/>
    </row>
    <row r="9" spans="2:5" ht="13.5" thickBot="1">
      <c r="B9" s="11" t="s">
        <v>7</v>
      </c>
      <c r="C9" s="10"/>
      <c r="D9" s="12">
        <f>SUM(D11:D17)</f>
        <v>2910993</v>
      </c>
      <c r="E9" s="12">
        <f>SUM(E11:E17)</f>
        <v>2844599</v>
      </c>
    </row>
    <row r="10" spans="2:5" ht="12.75">
      <c r="B10" s="13"/>
      <c r="C10" s="14"/>
      <c r="D10" s="14"/>
      <c r="E10" s="15"/>
    </row>
    <row r="11" spans="2:5" ht="12.75">
      <c r="B11" s="13" t="s">
        <v>8</v>
      </c>
      <c r="C11" s="14">
        <v>6</v>
      </c>
      <c r="D11" s="16">
        <v>726580</v>
      </c>
      <c r="E11" s="16">
        <v>753693</v>
      </c>
    </row>
    <row r="12" spans="2:5" ht="12.75">
      <c r="B12" s="13" t="s">
        <v>9</v>
      </c>
      <c r="C12" s="17"/>
      <c r="D12" s="16"/>
      <c r="E12" s="16"/>
    </row>
    <row r="13" spans="2:5" ht="12.75">
      <c r="B13" s="18" t="s">
        <v>10</v>
      </c>
      <c r="C13" s="19">
        <v>7</v>
      </c>
      <c r="D13" s="16">
        <v>119441</v>
      </c>
      <c r="E13" s="16">
        <v>90992</v>
      </c>
    </row>
    <row r="14" spans="2:5" ht="12.75">
      <c r="B14" s="18" t="s">
        <v>11</v>
      </c>
      <c r="C14" s="19"/>
      <c r="D14" s="16">
        <v>1399480</v>
      </c>
      <c r="E14" s="16">
        <v>1396175</v>
      </c>
    </row>
    <row r="15" spans="2:5" ht="12.75">
      <c r="B15" s="13" t="s">
        <v>12</v>
      </c>
      <c r="C15" s="19"/>
      <c r="D15" s="16">
        <v>35924</v>
      </c>
      <c r="E15" s="16">
        <v>33309</v>
      </c>
    </row>
    <row r="16" spans="2:5" ht="12.75">
      <c r="B16" s="13" t="s">
        <v>13</v>
      </c>
      <c r="C16" s="19"/>
      <c r="D16" s="16">
        <v>81583</v>
      </c>
      <c r="E16" s="16">
        <v>62920</v>
      </c>
    </row>
    <row r="17" spans="2:5" ht="12.75">
      <c r="B17" s="13" t="s">
        <v>14</v>
      </c>
      <c r="C17" s="19"/>
      <c r="D17" s="16">
        <v>547985</v>
      </c>
      <c r="E17" s="16">
        <v>507510</v>
      </c>
    </row>
    <row r="18" spans="2:5" ht="13.5" thickBot="1">
      <c r="B18" s="11"/>
      <c r="C18" s="20"/>
      <c r="D18" s="16"/>
      <c r="E18" s="16"/>
    </row>
    <row r="19" spans="2:5" ht="13.5" thickBot="1">
      <c r="B19" s="11" t="s">
        <v>15</v>
      </c>
      <c r="C19" s="20"/>
      <c r="D19" s="21">
        <f>SUM(D21:D28)</f>
        <v>10374560</v>
      </c>
      <c r="E19" s="21">
        <f>SUM(E21:E28)</f>
        <v>10556763</v>
      </c>
    </row>
    <row r="20" spans="2:5" ht="12.75">
      <c r="B20" s="13"/>
      <c r="C20" s="13"/>
      <c r="D20" s="14"/>
      <c r="E20" s="14"/>
    </row>
    <row r="21" spans="2:5" ht="12.75">
      <c r="B21" s="13" t="s">
        <v>16</v>
      </c>
      <c r="C21" s="17"/>
      <c r="D21" s="16">
        <v>11840</v>
      </c>
      <c r="E21" s="16">
        <v>11840</v>
      </c>
    </row>
    <row r="22" spans="2:5" ht="12.75">
      <c r="B22" s="13" t="s">
        <v>12</v>
      </c>
      <c r="C22" s="19"/>
      <c r="D22" s="16">
        <v>677</v>
      </c>
      <c r="E22" s="16">
        <v>676</v>
      </c>
    </row>
    <row r="23" spans="2:5" ht="12.75">
      <c r="B23" s="13" t="s">
        <v>17</v>
      </c>
      <c r="C23" s="19"/>
      <c r="D23" s="16">
        <v>286842</v>
      </c>
      <c r="E23" s="16">
        <v>291001</v>
      </c>
    </row>
    <row r="24" spans="2:6" ht="12.75">
      <c r="B24" s="13" t="s">
        <v>18</v>
      </c>
      <c r="C24" s="19">
        <v>9</v>
      </c>
      <c r="D24" s="16">
        <v>6535979</v>
      </c>
      <c r="E24" s="16">
        <v>6629328</v>
      </c>
      <c r="F24" s="22"/>
    </row>
    <row r="25" spans="2:5" ht="12.75">
      <c r="B25" s="13" t="s">
        <v>19</v>
      </c>
      <c r="C25" s="19">
        <v>9</v>
      </c>
      <c r="D25" s="16">
        <v>3211098</v>
      </c>
      <c r="E25" s="16">
        <v>3286440</v>
      </c>
    </row>
    <row r="26" spans="2:6" ht="12.75">
      <c r="B26" s="13" t="s">
        <v>20</v>
      </c>
      <c r="C26" s="19"/>
      <c r="D26" s="16">
        <v>49172</v>
      </c>
      <c r="E26" s="16">
        <v>49172</v>
      </c>
      <c r="F26" s="22"/>
    </row>
    <row r="27" spans="2:5" ht="12.75">
      <c r="B27" s="13" t="s">
        <v>21</v>
      </c>
      <c r="C27" s="19"/>
      <c r="D27" s="16">
        <v>245295</v>
      </c>
      <c r="E27" s="16">
        <v>245125</v>
      </c>
    </row>
    <row r="28" spans="2:5" ht="12.75">
      <c r="B28" s="13" t="s">
        <v>22</v>
      </c>
      <c r="C28" s="19"/>
      <c r="D28" s="16">
        <v>33657</v>
      </c>
      <c r="E28" s="16">
        <v>43181</v>
      </c>
    </row>
    <row r="29" spans="2:5" ht="13.5" thickBot="1">
      <c r="B29" s="9"/>
      <c r="C29" s="10"/>
      <c r="D29" s="10"/>
      <c r="E29" s="10"/>
    </row>
    <row r="30" spans="2:5" ht="13.5" thickBot="1">
      <c r="B30" s="11" t="s">
        <v>23</v>
      </c>
      <c r="C30" s="10"/>
      <c r="D30" s="21">
        <f>D19+D9</f>
        <v>13285553</v>
      </c>
      <c r="E30" s="21">
        <f>E19+E9</f>
        <v>13401362</v>
      </c>
    </row>
  </sheetData>
  <sheetProtection/>
  <mergeCells count="1">
    <mergeCell ref="B2: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F52"/>
  <sheetViews>
    <sheetView showGridLines="0" zoomScalePageLayoutView="0" workbookViewId="0" topLeftCell="A1">
      <pane xSplit="2" ySplit="8" topLeftCell="C9" activePane="bottomRight" state="frozen"/>
      <selection pane="topLeft" activeCell="C21" sqref="C21"/>
      <selection pane="topRight" activeCell="C21" sqref="C21"/>
      <selection pane="bottomLeft" activeCell="C21" sqref="C21"/>
      <selection pane="bottomRight" activeCell="A1" sqref="A1"/>
    </sheetView>
  </sheetViews>
  <sheetFormatPr defaultColWidth="9.140625" defaultRowHeight="15"/>
  <cols>
    <col min="1" max="1" width="3.7109375" style="1" customWidth="1"/>
    <col min="2" max="2" width="55.57421875" style="1" customWidth="1"/>
    <col min="3" max="3" width="12.8515625" style="1" customWidth="1"/>
    <col min="4" max="4" width="21.8515625" style="1" customWidth="1"/>
    <col min="5" max="5" width="20.57421875" style="1" customWidth="1"/>
    <col min="6" max="16384" width="9.140625" style="1" customWidth="1"/>
  </cols>
  <sheetData>
    <row r="1" spans="2:5" ht="12.75">
      <c r="B1" s="119" t="s">
        <v>153</v>
      </c>
      <c r="E1" s="3"/>
    </row>
    <row r="2" spans="2:6" ht="12.75">
      <c r="B2" s="120"/>
      <c r="C2" s="2"/>
      <c r="D2" s="2"/>
      <c r="E2" s="5"/>
      <c r="F2" s="6"/>
    </row>
    <row r="3" spans="2:5" ht="12.75">
      <c r="B3" s="120"/>
      <c r="C3" s="2"/>
      <c r="D3" s="4" t="s">
        <v>2</v>
      </c>
      <c r="E3" s="4" t="s">
        <v>3</v>
      </c>
    </row>
    <row r="4" spans="2:5" ht="13.5" thickBot="1">
      <c r="B4" s="121"/>
      <c r="C4" s="7" t="s">
        <v>4</v>
      </c>
      <c r="D4" s="8" t="str">
        <f>Assets!D5</f>
        <v>31 March 2010</v>
      </c>
      <c r="E4" s="24" t="str">
        <f>Assets!E5</f>
        <v>31 December 2009</v>
      </c>
    </row>
    <row r="5" spans="2:5" ht="13.5" thickBot="1">
      <c r="B5" s="9"/>
      <c r="C5" s="10"/>
      <c r="D5" s="10"/>
      <c r="E5" s="10"/>
    </row>
    <row r="6" spans="2:5" ht="13.5" thickBot="1">
      <c r="B6" s="11" t="s">
        <v>24</v>
      </c>
      <c r="C6" s="10"/>
      <c r="D6" s="10"/>
      <c r="E6" s="10"/>
    </row>
    <row r="7" spans="2:5" ht="13.5" thickBot="1">
      <c r="B7" s="9"/>
      <c r="C7" s="10"/>
      <c r="D7" s="10"/>
      <c r="E7" s="10"/>
    </row>
    <row r="8" spans="2:5" ht="13.5" thickBot="1">
      <c r="B8" s="11" t="s">
        <v>25</v>
      </c>
      <c r="C8" s="10"/>
      <c r="D8" s="21">
        <f>SUM(D9:D22)</f>
        <v>3111880</v>
      </c>
      <c r="E8" s="21">
        <f>SUM(E9:E22)</f>
        <v>4664947</v>
      </c>
    </row>
    <row r="9" spans="2:5" ht="12.75">
      <c r="B9" s="25"/>
      <c r="C9" s="17"/>
      <c r="D9" s="17"/>
      <c r="E9" s="17"/>
    </row>
    <row r="10" spans="2:5" ht="12.75">
      <c r="B10" s="25" t="s">
        <v>26</v>
      </c>
      <c r="C10" s="19"/>
      <c r="D10" s="16"/>
      <c r="E10" s="16"/>
    </row>
    <row r="11" spans="2:5" ht="12.75">
      <c r="B11" s="26" t="s">
        <v>27</v>
      </c>
      <c r="C11" s="19">
        <v>8</v>
      </c>
      <c r="D11" s="16">
        <v>760702</v>
      </c>
      <c r="E11" s="16">
        <v>2154838</v>
      </c>
    </row>
    <row r="12" spans="2:5" ht="12.75">
      <c r="B12" s="26" t="s">
        <v>28</v>
      </c>
      <c r="C12" s="19"/>
      <c r="D12" s="16">
        <v>5575</v>
      </c>
      <c r="E12" s="16">
        <v>5446</v>
      </c>
    </row>
    <row r="13" spans="2:5" ht="12.75">
      <c r="B13" s="25" t="s">
        <v>29</v>
      </c>
      <c r="C13" s="19"/>
      <c r="D13" s="16"/>
      <c r="E13" s="16"/>
    </row>
    <row r="14" spans="2:5" ht="12.75">
      <c r="B14" s="26" t="s">
        <v>30</v>
      </c>
      <c r="C14" s="19">
        <v>14</v>
      </c>
      <c r="D14" s="16">
        <v>52213</v>
      </c>
      <c r="E14" s="16">
        <v>58835</v>
      </c>
    </row>
    <row r="15" spans="2:5" ht="12.75">
      <c r="B15" s="25" t="s">
        <v>31</v>
      </c>
      <c r="C15" s="17"/>
      <c r="D15" s="16"/>
      <c r="E15" s="16"/>
    </row>
    <row r="16" spans="2:5" ht="12.75">
      <c r="B16" s="26" t="s">
        <v>32</v>
      </c>
      <c r="C16" s="19">
        <v>7</v>
      </c>
      <c r="D16" s="16">
        <v>17922</v>
      </c>
      <c r="E16" s="16">
        <v>23820</v>
      </c>
    </row>
    <row r="17" spans="2:5" ht="12.75">
      <c r="B17" s="26" t="s">
        <v>33</v>
      </c>
      <c r="C17" s="19"/>
      <c r="D17" s="16">
        <v>482751</v>
      </c>
      <c r="E17" s="16">
        <v>858058</v>
      </c>
    </row>
    <row r="18" spans="2:5" ht="12.75">
      <c r="B18" s="25" t="s">
        <v>34</v>
      </c>
      <c r="C18" s="19"/>
      <c r="D18" s="16">
        <v>37503</v>
      </c>
      <c r="E18" s="16">
        <v>39903</v>
      </c>
    </row>
    <row r="19" spans="2:5" ht="12.75">
      <c r="B19" s="25" t="s">
        <v>35</v>
      </c>
      <c r="C19" s="19"/>
      <c r="D19" s="16">
        <v>211962</v>
      </c>
      <c r="E19" s="16">
        <v>149982</v>
      </c>
    </row>
    <row r="20" spans="2:5" ht="12.75">
      <c r="B20" s="25" t="s">
        <v>36</v>
      </c>
      <c r="C20" s="19"/>
      <c r="D20" s="16">
        <v>248931</v>
      </c>
      <c r="E20" s="16">
        <v>248595</v>
      </c>
    </row>
    <row r="21" spans="2:5" ht="12.75">
      <c r="B21" s="25" t="s">
        <v>37</v>
      </c>
      <c r="C21" s="19">
        <v>10</v>
      </c>
      <c r="D21" s="16">
        <v>1294321</v>
      </c>
      <c r="E21" s="16">
        <v>1125470</v>
      </c>
    </row>
    <row r="22" spans="2:5" ht="13.5" thickBot="1">
      <c r="B22" s="9"/>
      <c r="C22" s="10"/>
      <c r="D22" s="10"/>
      <c r="E22" s="10"/>
    </row>
    <row r="23" spans="2:5" ht="13.5" thickBot="1">
      <c r="B23" s="11" t="s">
        <v>38</v>
      </c>
      <c r="C23" s="10"/>
      <c r="D23" s="21">
        <f>SUM(D24:D36)</f>
        <v>4227862</v>
      </c>
      <c r="E23" s="21">
        <f>SUM(E24:E36)</f>
        <v>3314449</v>
      </c>
    </row>
    <row r="24" spans="2:5" ht="12.75">
      <c r="B24" s="25"/>
      <c r="C24" s="17"/>
      <c r="D24" s="17"/>
      <c r="E24" s="17"/>
    </row>
    <row r="25" spans="2:5" ht="12.75">
      <c r="B25" s="25" t="s">
        <v>26</v>
      </c>
      <c r="C25" s="19"/>
      <c r="D25" s="16"/>
      <c r="E25" s="16"/>
    </row>
    <row r="26" spans="2:5" ht="12.75">
      <c r="B26" s="26" t="s">
        <v>27</v>
      </c>
      <c r="C26" s="19">
        <v>8</v>
      </c>
      <c r="D26" s="16">
        <v>2701367</v>
      </c>
      <c r="E26" s="16">
        <v>1777309</v>
      </c>
    </row>
    <row r="27" spans="2:5" ht="12.75">
      <c r="B27" s="26" t="s">
        <v>28</v>
      </c>
      <c r="C27" s="19"/>
      <c r="D27" s="16">
        <v>33513</v>
      </c>
      <c r="E27" s="16">
        <v>36483</v>
      </c>
    </row>
    <row r="28" spans="2:5" ht="12.75">
      <c r="B28" s="25" t="s">
        <v>29</v>
      </c>
      <c r="C28" s="19"/>
      <c r="D28" s="16"/>
      <c r="E28" s="16"/>
    </row>
    <row r="29" spans="2:5" ht="13.5" customHeight="1">
      <c r="B29" s="26" t="s">
        <v>39</v>
      </c>
      <c r="C29" s="19"/>
      <c r="D29" s="16">
        <v>543103</v>
      </c>
      <c r="E29" s="16">
        <v>543103</v>
      </c>
    </row>
    <row r="30" spans="2:5" ht="12.75">
      <c r="B30" s="26" t="s">
        <v>30</v>
      </c>
      <c r="C30" s="19">
        <v>14</v>
      </c>
      <c r="D30" s="16">
        <v>33818</v>
      </c>
      <c r="E30" s="16">
        <v>48179</v>
      </c>
    </row>
    <row r="31" spans="2:5" ht="12.75">
      <c r="B31" s="25" t="s">
        <v>34</v>
      </c>
      <c r="C31" s="19"/>
      <c r="D31" s="16">
        <v>12204</v>
      </c>
      <c r="E31" s="16">
        <v>8942</v>
      </c>
    </row>
    <row r="32" spans="2:5" ht="12.75">
      <c r="B32" s="25" t="s">
        <v>36</v>
      </c>
      <c r="C32" s="19"/>
      <c r="D32" s="16">
        <v>7686</v>
      </c>
      <c r="E32" s="16">
        <v>7139</v>
      </c>
    </row>
    <row r="33" spans="2:5" ht="12.75">
      <c r="B33" s="25" t="s">
        <v>40</v>
      </c>
      <c r="C33" s="19"/>
      <c r="D33" s="16">
        <v>655977</v>
      </c>
      <c r="E33" s="16">
        <v>634171</v>
      </c>
    </row>
    <row r="34" spans="2:5" ht="12.75">
      <c r="B34" s="25" t="s">
        <v>41</v>
      </c>
      <c r="C34" s="19"/>
      <c r="D34" s="16">
        <v>234463</v>
      </c>
      <c r="E34" s="16">
        <v>252638</v>
      </c>
    </row>
    <row r="35" spans="2:5" ht="12.75">
      <c r="B35" s="25" t="s">
        <v>42</v>
      </c>
      <c r="C35" s="19"/>
      <c r="D35" s="16">
        <v>5731</v>
      </c>
      <c r="E35" s="16">
        <v>6485</v>
      </c>
    </row>
    <row r="36" spans="2:5" ht="13.5" thickBot="1">
      <c r="B36" s="9"/>
      <c r="C36" s="10"/>
      <c r="D36" s="10"/>
      <c r="E36" s="10"/>
    </row>
    <row r="37" spans="2:5" ht="13.5" thickBot="1">
      <c r="B37" s="11" t="s">
        <v>43</v>
      </c>
      <c r="C37" s="10"/>
      <c r="D37" s="21">
        <f>SUM(D38:D51)</f>
        <v>5945811</v>
      </c>
      <c r="E37" s="21">
        <f>SUM(E38:E51)</f>
        <v>5421966</v>
      </c>
    </row>
    <row r="38" spans="2:5" ht="12.75">
      <c r="B38" s="27"/>
      <c r="C38" s="17"/>
      <c r="D38" s="17"/>
      <c r="E38" s="17"/>
    </row>
    <row r="39" spans="2:5" ht="12.75">
      <c r="B39" s="28" t="s">
        <v>44</v>
      </c>
      <c r="C39" s="17"/>
      <c r="D39" s="17"/>
      <c r="E39" s="17"/>
    </row>
    <row r="40" spans="2:5" ht="12.75">
      <c r="B40" s="25" t="s">
        <v>45</v>
      </c>
      <c r="C40" s="19"/>
      <c r="D40" s="16">
        <v>3500000</v>
      </c>
      <c r="E40" s="16">
        <v>3500000</v>
      </c>
    </row>
    <row r="41" spans="2:5" ht="12.75">
      <c r="B41" s="25" t="s">
        <v>46</v>
      </c>
      <c r="C41" s="19"/>
      <c r="D41" s="16">
        <v>-239752</v>
      </c>
      <c r="E41" s="16">
        <v>-239752</v>
      </c>
    </row>
    <row r="42" spans="2:5" ht="12.75">
      <c r="B42" s="25" t="s">
        <v>47</v>
      </c>
      <c r="C42" s="19"/>
      <c r="D42" s="16"/>
      <c r="E42" s="16"/>
    </row>
    <row r="43" spans="2:6" ht="17.25" customHeight="1">
      <c r="B43" s="26" t="s">
        <v>48</v>
      </c>
      <c r="C43" s="19"/>
      <c r="D43" s="16">
        <v>-527552</v>
      </c>
      <c r="E43" s="16">
        <v>-488749</v>
      </c>
      <c r="F43" s="22"/>
    </row>
    <row r="44" spans="2:6" ht="12.75">
      <c r="B44" s="26" t="s">
        <v>49</v>
      </c>
      <c r="C44" s="19"/>
      <c r="D44" s="16">
        <v>-308634</v>
      </c>
      <c r="E44" s="16">
        <v>-308634</v>
      </c>
      <c r="F44" s="22"/>
    </row>
    <row r="45" spans="2:5" ht="12.75">
      <c r="B45" s="26" t="s">
        <v>50</v>
      </c>
      <c r="C45" s="19"/>
      <c r="D45" s="16">
        <v>-70004</v>
      </c>
      <c r="E45" s="16">
        <v>-86441</v>
      </c>
    </row>
    <row r="46" spans="2:5" ht="12.75">
      <c r="B46" s="26" t="s">
        <v>51</v>
      </c>
      <c r="C46" s="19"/>
      <c r="D46" s="16">
        <v>9528</v>
      </c>
      <c r="E46" s="16">
        <v>9528</v>
      </c>
    </row>
    <row r="47" spans="2:5" ht="12.75">
      <c r="B47" s="25" t="s">
        <v>52</v>
      </c>
      <c r="C47" s="19"/>
      <c r="D47" s="16">
        <v>-232</v>
      </c>
      <c r="E47" s="16">
        <v>-188</v>
      </c>
    </row>
    <row r="48" spans="2:6" ht="12.75">
      <c r="B48" s="25" t="s">
        <v>53</v>
      </c>
      <c r="C48" s="19"/>
      <c r="D48" s="16">
        <v>1204192</v>
      </c>
      <c r="E48" s="16">
        <v>1204192</v>
      </c>
      <c r="F48" s="22"/>
    </row>
    <row r="49" spans="2:5" ht="12.75">
      <c r="B49" s="25" t="s">
        <v>54</v>
      </c>
      <c r="C49" s="19"/>
      <c r="D49" s="16">
        <v>1832010</v>
      </c>
      <c r="E49" s="16">
        <v>280</v>
      </c>
    </row>
    <row r="50" spans="2:6" ht="12.75">
      <c r="B50" s="25" t="s">
        <v>55</v>
      </c>
      <c r="C50" s="17"/>
      <c r="D50" s="16">
        <v>546255</v>
      </c>
      <c r="E50" s="16">
        <v>1831730</v>
      </c>
      <c r="F50" s="22"/>
    </row>
    <row r="51" spans="2:5" ht="13.5" thickBot="1">
      <c r="B51" s="9"/>
      <c r="C51" s="10"/>
      <c r="D51" s="10"/>
      <c r="E51" s="10"/>
    </row>
    <row r="52" spans="2:5" ht="13.5" thickBot="1">
      <c r="B52" s="29" t="s">
        <v>56</v>
      </c>
      <c r="C52" s="30"/>
      <c r="D52" s="31">
        <f>D37+D23+D8</f>
        <v>13285553</v>
      </c>
      <c r="E52" s="31">
        <f>E37+E23+E8</f>
        <v>13401362</v>
      </c>
    </row>
    <row r="53" ht="13.5" thickTop="1"/>
  </sheetData>
  <sheetProtection/>
  <mergeCells count="1">
    <mergeCell ref="B2: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1:E41"/>
  <sheetViews>
    <sheetView showGridLines="0" zoomScalePageLayoutView="0" workbookViewId="0" topLeftCell="A1">
      <pane xSplit="3" ySplit="7" topLeftCell="D8" activePane="bottomRight" state="frozen"/>
      <selection pane="topLeft" activeCell="C37" sqref="C37"/>
      <selection pane="topRight" activeCell="C37" sqref="C37"/>
      <selection pane="bottomLeft" activeCell="C37" sqref="C37"/>
      <selection pane="bottomRight" activeCell="A1" sqref="A1"/>
    </sheetView>
  </sheetViews>
  <sheetFormatPr defaultColWidth="9.140625" defaultRowHeight="15"/>
  <cols>
    <col min="1" max="1" width="2.00390625" style="1" customWidth="1"/>
    <col min="2" max="2" width="51.7109375" style="1" customWidth="1"/>
    <col min="3" max="3" width="14.7109375" style="1" customWidth="1"/>
    <col min="4" max="4" width="14.421875" style="1" customWidth="1"/>
    <col min="5" max="5" width="13.140625" style="1" customWidth="1"/>
    <col min="6" max="16384" width="9.140625" style="1" customWidth="1"/>
  </cols>
  <sheetData>
    <row r="1" ht="12.75">
      <c r="B1" s="119" t="s">
        <v>153</v>
      </c>
    </row>
    <row r="2" spans="2:5" ht="12.75">
      <c r="B2" s="122"/>
      <c r="C2" s="32"/>
      <c r="D2" s="2"/>
      <c r="E2" s="6"/>
    </row>
    <row r="3" spans="2:5" ht="15" customHeight="1">
      <c r="B3" s="122"/>
      <c r="C3" s="2"/>
      <c r="D3" s="33"/>
      <c r="E3" s="34"/>
    </row>
    <row r="4" spans="2:5" ht="12.75">
      <c r="B4" s="122"/>
      <c r="C4" s="32"/>
      <c r="D4" s="4" t="s">
        <v>0</v>
      </c>
      <c r="E4" s="5" t="s">
        <v>1</v>
      </c>
    </row>
    <row r="5" spans="2:5" ht="14.25" customHeight="1">
      <c r="B5" s="122"/>
      <c r="C5" s="32"/>
      <c r="D5" s="2"/>
      <c r="E5" s="5"/>
    </row>
    <row r="6" spans="2:5" ht="12.75">
      <c r="B6" s="122"/>
      <c r="C6" s="32"/>
      <c r="D6" s="4" t="s">
        <v>2</v>
      </c>
      <c r="E6" s="5" t="s">
        <v>2</v>
      </c>
    </row>
    <row r="7" spans="2:5" ht="30" customHeight="1" thickBot="1">
      <c r="B7" s="123"/>
      <c r="C7" s="7" t="s">
        <v>4</v>
      </c>
      <c r="D7" s="8" t="s">
        <v>57</v>
      </c>
      <c r="E7" s="24" t="s">
        <v>58</v>
      </c>
    </row>
    <row r="8" spans="2:5" ht="12.75">
      <c r="B8" s="35"/>
      <c r="C8" s="33"/>
      <c r="D8" s="33"/>
      <c r="E8" s="36"/>
    </row>
    <row r="9" spans="2:5" ht="12.75">
      <c r="B9" s="35"/>
      <c r="C9" s="34"/>
      <c r="D9" s="34"/>
      <c r="E9" s="37"/>
    </row>
    <row r="10" spans="2:5" ht="12.75">
      <c r="B10" s="38"/>
      <c r="C10" s="34"/>
      <c r="D10" s="34"/>
      <c r="E10" s="37"/>
    </row>
    <row r="11" spans="2:5" ht="12.75">
      <c r="B11" s="38" t="s">
        <v>59</v>
      </c>
      <c r="C11" s="39">
        <v>5</v>
      </c>
      <c r="D11" s="16">
        <v>2583509</v>
      </c>
      <c r="E11" s="16">
        <v>2507718</v>
      </c>
    </row>
    <row r="12" spans="2:5" ht="12.75">
      <c r="B12" s="38" t="s">
        <v>60</v>
      </c>
      <c r="C12" s="40"/>
      <c r="D12" s="16">
        <v>-1216820</v>
      </c>
      <c r="E12" s="16">
        <v>-1150880</v>
      </c>
    </row>
    <row r="13" spans="2:5" ht="13.5" thickBot="1">
      <c r="B13" s="9"/>
      <c r="C13" s="41"/>
      <c r="D13" s="42"/>
      <c r="E13" s="42"/>
    </row>
    <row r="14" spans="2:5" ht="13.5" thickBot="1">
      <c r="B14" s="43" t="s">
        <v>61</v>
      </c>
      <c r="C14" s="44"/>
      <c r="D14" s="21">
        <f>SUM(D11:D12)</f>
        <v>1366689</v>
      </c>
      <c r="E14" s="21">
        <f>SUM(E11:E12)</f>
        <v>1356838</v>
      </c>
    </row>
    <row r="15" spans="2:5" ht="12.75">
      <c r="B15" s="38"/>
      <c r="C15" s="34"/>
      <c r="D15" s="34"/>
      <c r="E15" s="34"/>
    </row>
    <row r="16" spans="2:5" ht="12.75">
      <c r="B16" s="38" t="s">
        <v>62</v>
      </c>
      <c r="C16" s="40"/>
      <c r="D16" s="16">
        <v>-358181</v>
      </c>
      <c r="E16" s="16">
        <v>-307951</v>
      </c>
    </row>
    <row r="17" spans="2:5" ht="12.75">
      <c r="B17" s="38" t="s">
        <v>63</v>
      </c>
      <c r="C17" s="40"/>
      <c r="D17" s="16">
        <v>-378989</v>
      </c>
      <c r="E17" s="16">
        <v>-403217</v>
      </c>
    </row>
    <row r="18" spans="2:5" ht="12.75">
      <c r="B18" s="38" t="s">
        <v>64</v>
      </c>
      <c r="C18" s="40"/>
      <c r="D18" s="16">
        <v>-9659</v>
      </c>
      <c r="E18" s="16">
        <v>-6633</v>
      </c>
    </row>
    <row r="19" spans="2:5" ht="12.75">
      <c r="B19" s="38" t="s">
        <v>65</v>
      </c>
      <c r="C19" s="16"/>
      <c r="D19" s="16">
        <v>96732</v>
      </c>
      <c r="E19" s="16">
        <v>98570</v>
      </c>
    </row>
    <row r="20" spans="2:5" ht="12.75">
      <c r="B20" s="38" t="s">
        <v>66</v>
      </c>
      <c r="C20" s="16"/>
      <c r="D20" s="16">
        <v>-27424</v>
      </c>
      <c r="E20" s="16">
        <v>-56196</v>
      </c>
    </row>
    <row r="21" spans="2:5" ht="13.5" thickBot="1">
      <c r="B21" s="45"/>
      <c r="C21" s="44"/>
      <c r="D21" s="16"/>
      <c r="E21" s="16"/>
    </row>
    <row r="22" spans="2:5" ht="13.5" thickBot="1">
      <c r="B22" s="43" t="s">
        <v>67</v>
      </c>
      <c r="C22" s="44"/>
      <c r="D22" s="21">
        <f>SUM(D14:D21)</f>
        <v>689168</v>
      </c>
      <c r="E22" s="21">
        <f>SUM(E14:E21)</f>
        <v>681411</v>
      </c>
    </row>
    <row r="23" spans="2:5" ht="12.75">
      <c r="B23" s="38"/>
      <c r="C23" s="34"/>
      <c r="D23" s="34"/>
      <c r="E23" s="34"/>
    </row>
    <row r="24" spans="2:5" ht="12.75">
      <c r="B24" s="38" t="s">
        <v>68</v>
      </c>
      <c r="C24" s="16"/>
      <c r="D24" s="16">
        <v>138311</v>
      </c>
      <c r="E24" s="16">
        <v>135531</v>
      </c>
    </row>
    <row r="25" spans="2:5" ht="12.75">
      <c r="B25" s="38" t="s">
        <v>69</v>
      </c>
      <c r="C25" s="16"/>
      <c r="D25" s="16">
        <v>-129760</v>
      </c>
      <c r="E25" s="16">
        <v>-449172</v>
      </c>
    </row>
    <row r="26" spans="2:5" ht="13.5" thickBot="1">
      <c r="B26" s="45"/>
      <c r="C26" s="44"/>
      <c r="D26" s="44"/>
      <c r="E26" s="46"/>
    </row>
    <row r="27" spans="2:5" ht="13.5" thickBot="1">
      <c r="B27" s="43" t="s">
        <v>70</v>
      </c>
      <c r="C27" s="44"/>
      <c r="D27" s="21">
        <f>SUM(D22:D26)</f>
        <v>697719</v>
      </c>
      <c r="E27" s="21">
        <f>SUM(E22:E26)</f>
        <v>367770</v>
      </c>
    </row>
    <row r="28" spans="2:5" ht="12.75">
      <c r="B28" s="38"/>
      <c r="C28" s="34"/>
      <c r="D28" s="34"/>
      <c r="E28" s="37"/>
    </row>
    <row r="29" spans="2:5" ht="12.75">
      <c r="B29" s="35" t="s">
        <v>71</v>
      </c>
      <c r="C29" s="34"/>
      <c r="D29" s="34"/>
      <c r="E29" s="37"/>
    </row>
    <row r="30" spans="2:5" ht="12.75">
      <c r="B30" s="47" t="s">
        <v>72</v>
      </c>
      <c r="C30" s="40"/>
      <c r="D30" s="16">
        <v>-212378</v>
      </c>
      <c r="E30" s="16">
        <v>-201644</v>
      </c>
    </row>
    <row r="31" spans="2:5" ht="12.75">
      <c r="B31" s="47" t="s">
        <v>73</v>
      </c>
      <c r="C31" s="40"/>
      <c r="D31" s="16">
        <v>18347</v>
      </c>
      <c r="E31" s="16">
        <v>54102</v>
      </c>
    </row>
    <row r="32" spans="2:5" ht="13.5" thickBot="1">
      <c r="B32" s="45"/>
      <c r="C32" s="44"/>
      <c r="D32" s="44"/>
      <c r="E32" s="46"/>
    </row>
    <row r="33" spans="2:5" ht="13.5" thickBot="1">
      <c r="B33" s="48" t="s">
        <v>74</v>
      </c>
      <c r="C33" s="49"/>
      <c r="D33" s="31">
        <f>D27+D30+D31</f>
        <v>503688</v>
      </c>
      <c r="E33" s="31">
        <f>E27+E30+E31</f>
        <v>220228</v>
      </c>
    </row>
    <row r="34" spans="2:5" ht="13.5" thickTop="1">
      <c r="B34" s="50"/>
      <c r="C34" s="50"/>
      <c r="D34" s="50"/>
      <c r="E34" s="50"/>
    </row>
    <row r="35" spans="2:5" ht="12.75">
      <c r="B35" s="50" t="s">
        <v>75</v>
      </c>
      <c r="C35" s="50"/>
      <c r="D35" s="16">
        <f>D33-D36</f>
        <v>546255</v>
      </c>
      <c r="E35" s="16">
        <f>E33-E36</f>
        <v>291099</v>
      </c>
    </row>
    <row r="36" spans="2:5" ht="12.75">
      <c r="B36" s="50" t="s">
        <v>76</v>
      </c>
      <c r="C36" s="16"/>
      <c r="D36" s="16">
        <v>-42567</v>
      </c>
      <c r="E36" s="16">
        <v>-70871</v>
      </c>
    </row>
    <row r="37" spans="2:5" ht="13.5" thickBot="1">
      <c r="B37" s="51"/>
      <c r="C37" s="51"/>
      <c r="D37" s="50"/>
      <c r="E37" s="50"/>
    </row>
    <row r="38" spans="2:5" ht="13.5" thickBot="1">
      <c r="B38" s="48" t="s">
        <v>77</v>
      </c>
      <c r="C38" s="49"/>
      <c r="D38" s="31">
        <f>D35</f>
        <v>546255</v>
      </c>
      <c r="E38" s="31">
        <f>E35</f>
        <v>291099</v>
      </c>
    </row>
    <row r="39" ht="13.5" thickTop="1"/>
    <row r="40" spans="2:5" ht="32.25" customHeight="1">
      <c r="B40" s="52" t="s">
        <v>78</v>
      </c>
      <c r="C40" s="39"/>
      <c r="D40" s="53">
        <v>0.15607285714285715</v>
      </c>
      <c r="E40" s="53">
        <v>0.08317114285714286</v>
      </c>
    </row>
    <row r="41" spans="2:5" ht="40.5" customHeight="1">
      <c r="B41" s="52" t="s">
        <v>79</v>
      </c>
      <c r="C41" s="39"/>
      <c r="D41" s="53">
        <v>0.15607285714285715</v>
      </c>
      <c r="E41" s="53">
        <v>0.08317114285714286</v>
      </c>
    </row>
  </sheetData>
  <sheetProtection/>
  <mergeCells count="1">
    <mergeCell ref="B2:B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B2:F27"/>
  <sheetViews>
    <sheetView showGridLines="0" zoomScalePageLayoutView="0" workbookViewId="0" topLeftCell="A2">
      <pane xSplit="2" ySplit="5" topLeftCell="C7" activePane="bottomRight" state="frozen"/>
      <selection pane="topLeft" activeCell="C21" sqref="C21"/>
      <selection pane="topRight" activeCell="C21" sqref="C21"/>
      <selection pane="bottomLeft" activeCell="C21" sqref="C21"/>
      <selection pane="bottomRight" activeCell="A2" sqref="A2"/>
    </sheetView>
  </sheetViews>
  <sheetFormatPr defaultColWidth="9.140625" defaultRowHeight="15"/>
  <cols>
    <col min="1" max="1" width="9.140625" style="54" customWidth="1"/>
    <col min="2" max="2" width="66.57421875" style="54" customWidth="1"/>
    <col min="3" max="3" width="14.8515625" style="54" customWidth="1"/>
    <col min="4" max="4" width="15.00390625" style="54" customWidth="1"/>
    <col min="5" max="16384" width="9.140625" style="54" customWidth="1"/>
  </cols>
  <sheetData>
    <row r="2" spans="2:3" ht="12.75">
      <c r="B2" s="119" t="s">
        <v>153</v>
      </c>
      <c r="C2" s="55"/>
    </row>
    <row r="3" spans="2:4" ht="12.75">
      <c r="B3" s="23"/>
      <c r="C3" s="4" t="str">
        <f>'Income Statement'!D4</f>
        <v>Current period</v>
      </c>
      <c r="D3" s="4" t="str">
        <f>'Income Statement'!E4</f>
        <v>Prior period</v>
      </c>
    </row>
    <row r="4" spans="2:4" ht="12.75">
      <c r="B4" s="56"/>
      <c r="C4" s="2"/>
      <c r="D4" s="5"/>
    </row>
    <row r="5" spans="2:4" ht="12.75">
      <c r="B5" s="56"/>
      <c r="C5" s="4" t="str">
        <f>'Income Statement'!D6</f>
        <v>(Unaudited)</v>
      </c>
      <c r="D5" s="4" t="str">
        <f>'Income Statement'!E6</f>
        <v>(Unaudited)</v>
      </c>
    </row>
    <row r="6" spans="2:4" ht="45.75" customHeight="1" thickBot="1">
      <c r="B6" s="57"/>
      <c r="C6" s="58" t="str">
        <f>'Income Statement'!D7</f>
        <v>01 January-             31 March 2010</v>
      </c>
      <c r="D6" s="59" t="str">
        <f>'Income Statement'!E7</f>
        <v>01 January-             31 March 2009</v>
      </c>
    </row>
    <row r="7" spans="2:4" ht="12.75">
      <c r="B7" s="60"/>
      <c r="C7" s="61"/>
      <c r="D7" s="56"/>
    </row>
    <row r="8" spans="2:4" ht="12.75">
      <c r="B8" s="60" t="s">
        <v>80</v>
      </c>
      <c r="C8" s="62">
        <v>503688</v>
      </c>
      <c r="D8" s="62">
        <v>220228</v>
      </c>
    </row>
    <row r="9" spans="2:4" ht="12.75">
      <c r="B9" s="60"/>
      <c r="C9" s="63"/>
      <c r="D9" s="63"/>
    </row>
    <row r="10" spans="2:4" ht="12.75">
      <c r="B10" s="64" t="s">
        <v>81</v>
      </c>
      <c r="C10" s="40"/>
      <c r="D10" s="40"/>
    </row>
    <row r="11" spans="2:6" ht="22.5">
      <c r="B11" s="56" t="s">
        <v>82</v>
      </c>
      <c r="C11" s="40">
        <v>30852</v>
      </c>
      <c r="D11" s="40">
        <v>6447.416966782366</v>
      </c>
      <c r="E11" s="39"/>
      <c r="F11" s="65"/>
    </row>
    <row r="12" spans="2:6" ht="12.75">
      <c r="B12" s="66" t="s">
        <v>83</v>
      </c>
      <c r="C12" s="40">
        <v>-10652</v>
      </c>
      <c r="D12" s="40">
        <v>-19259.416966782366</v>
      </c>
      <c r="E12" s="39"/>
      <c r="F12" s="65"/>
    </row>
    <row r="13" spans="2:5" ht="12.75">
      <c r="B13" s="66" t="s">
        <v>84</v>
      </c>
      <c r="C13" s="40">
        <v>-44</v>
      </c>
      <c r="D13" s="40">
        <v>65</v>
      </c>
      <c r="E13" s="39"/>
    </row>
    <row r="14" spans="2:4" ht="12.75">
      <c r="B14" s="67"/>
      <c r="C14" s="40"/>
      <c r="D14" s="40"/>
    </row>
    <row r="15" spans="2:4" ht="12.75">
      <c r="B15" s="60"/>
      <c r="C15" s="63"/>
      <c r="D15" s="40"/>
    </row>
    <row r="16" spans="2:4" ht="12.75">
      <c r="B16" s="60" t="s">
        <v>85</v>
      </c>
      <c r="C16" s="62">
        <f>SUM(C11:C14)</f>
        <v>20156</v>
      </c>
      <c r="D16" s="62">
        <f>SUM(D11:D14)</f>
        <v>-12747</v>
      </c>
    </row>
    <row r="17" spans="2:4" ht="12.75">
      <c r="B17" s="60"/>
      <c r="C17" s="63"/>
      <c r="D17" s="63"/>
    </row>
    <row r="18" spans="2:4" ht="12.75">
      <c r="B18" s="60" t="s">
        <v>86</v>
      </c>
      <c r="C18" s="68">
        <f>C16+C8</f>
        <v>523844</v>
      </c>
      <c r="D18" s="68">
        <f>D16+D8</f>
        <v>207481</v>
      </c>
    </row>
    <row r="19" spans="2:4" ht="12.75">
      <c r="B19" s="60"/>
      <c r="C19" s="63"/>
      <c r="D19" s="63"/>
    </row>
    <row r="20" spans="2:4" ht="12.75">
      <c r="B20" s="60" t="s">
        <v>87</v>
      </c>
      <c r="C20" s="63"/>
      <c r="D20" s="63"/>
    </row>
    <row r="21" spans="2:4" ht="12.75">
      <c r="B21" s="56" t="s">
        <v>75</v>
      </c>
      <c r="C21" s="40">
        <v>562648</v>
      </c>
      <c r="D21" s="40">
        <v>280771</v>
      </c>
    </row>
    <row r="22" spans="2:4" ht="12.75">
      <c r="B22" s="56" t="s">
        <v>76</v>
      </c>
      <c r="C22" s="40">
        <v>-38804</v>
      </c>
      <c r="D22" s="40">
        <v>-73290</v>
      </c>
    </row>
    <row r="23" spans="2:4" ht="12.75">
      <c r="B23" s="56"/>
      <c r="C23" s="56"/>
      <c r="D23" s="56"/>
    </row>
    <row r="26" ht="12.75">
      <c r="B26" s="69"/>
    </row>
    <row r="27" ht="12.75">
      <c r="B27" s="6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1:N27"/>
  <sheetViews>
    <sheetView showGridLines="0" zoomScale="80" zoomScaleNormal="80" zoomScalePageLayoutView="0" workbookViewId="0" topLeftCell="A1">
      <selection activeCell="A1" sqref="A1"/>
    </sheetView>
  </sheetViews>
  <sheetFormatPr defaultColWidth="9.140625" defaultRowHeight="15"/>
  <cols>
    <col min="1" max="1" width="9.140625" style="1" customWidth="1"/>
    <col min="2" max="2" width="42.140625" style="1" customWidth="1"/>
    <col min="3" max="3" width="12.8515625" style="1" bestFit="1" customWidth="1"/>
    <col min="4" max="4" width="16.421875" style="1" customWidth="1"/>
    <col min="5" max="5" width="14.28125" style="1" customWidth="1"/>
    <col min="6" max="6" width="16.8515625" style="1" customWidth="1"/>
    <col min="7" max="7" width="13.00390625" style="1" customWidth="1"/>
    <col min="8" max="8" width="18.8515625" style="1" customWidth="1"/>
    <col min="9" max="10" width="14.57421875" style="1" customWidth="1"/>
    <col min="11" max="11" width="15.140625" style="1" customWidth="1"/>
    <col min="12" max="12" width="12.00390625" style="1" customWidth="1"/>
    <col min="13" max="13" width="13.57421875" style="1" customWidth="1"/>
    <col min="14" max="14" width="12.00390625" style="1" customWidth="1"/>
    <col min="15" max="16384" width="9.140625" style="1" customWidth="1"/>
  </cols>
  <sheetData>
    <row r="1" ht="12.75">
      <c r="B1" s="119" t="s">
        <v>153</v>
      </c>
    </row>
    <row r="2" spans="6:10" ht="13.5" thickBot="1">
      <c r="F2" s="54"/>
      <c r="G2" s="54"/>
      <c r="H2" s="54"/>
      <c r="I2" s="54"/>
      <c r="J2" s="54"/>
    </row>
    <row r="3" spans="2:14" ht="13.5" thickBot="1">
      <c r="B3" s="70"/>
      <c r="C3" s="70"/>
      <c r="D3" s="70"/>
      <c r="E3" s="70"/>
      <c r="F3" s="124" t="s">
        <v>47</v>
      </c>
      <c r="G3" s="125"/>
      <c r="H3" s="125"/>
      <c r="I3" s="126"/>
      <c r="J3" s="70"/>
      <c r="K3" s="70"/>
      <c r="L3" s="70"/>
      <c r="M3" s="70"/>
      <c r="N3" s="70"/>
    </row>
    <row r="4" spans="2:14" ht="30.75" thickBot="1">
      <c r="B4" s="71"/>
      <c r="C4" s="72" t="s">
        <v>88</v>
      </c>
      <c r="D4" s="72" t="s">
        <v>89</v>
      </c>
      <c r="E4" s="72" t="s">
        <v>53</v>
      </c>
      <c r="F4" s="73" t="s">
        <v>90</v>
      </c>
      <c r="G4" s="74" t="s">
        <v>91</v>
      </c>
      <c r="H4" s="74" t="s">
        <v>92</v>
      </c>
      <c r="I4" s="75" t="s">
        <v>93</v>
      </c>
      <c r="J4" s="74" t="s">
        <v>52</v>
      </c>
      <c r="K4" s="72" t="s">
        <v>94</v>
      </c>
      <c r="L4" s="72" t="s">
        <v>95</v>
      </c>
      <c r="M4" s="72" t="s">
        <v>76</v>
      </c>
      <c r="N4" s="72" t="s">
        <v>96</v>
      </c>
    </row>
    <row r="5" spans="2:14" ht="12.75">
      <c r="B5" s="76"/>
      <c r="C5" s="77"/>
      <c r="D5" s="77"/>
      <c r="E5" s="77"/>
      <c r="F5" s="77"/>
      <c r="G5" s="77"/>
      <c r="H5" s="77"/>
      <c r="I5" s="77"/>
      <c r="J5" s="77"/>
      <c r="K5" s="77"/>
      <c r="L5" s="77"/>
      <c r="M5" s="77"/>
      <c r="N5" s="77"/>
    </row>
    <row r="6" spans="2:14" ht="13.5" thickBot="1">
      <c r="B6" s="78"/>
      <c r="C6" s="79"/>
      <c r="D6" s="79"/>
      <c r="E6" s="79"/>
      <c r="F6" s="79"/>
      <c r="G6" s="79"/>
      <c r="H6" s="79"/>
      <c r="I6" s="79"/>
      <c r="J6" s="79"/>
      <c r="K6" s="79"/>
      <c r="L6" s="79"/>
      <c r="M6" s="79"/>
      <c r="N6" s="79"/>
    </row>
    <row r="7" spans="2:14" ht="13.5" thickBot="1">
      <c r="B7" s="78" t="s">
        <v>97</v>
      </c>
      <c r="C7" s="80">
        <v>3500000</v>
      </c>
      <c r="D7" s="80">
        <v>-239752</v>
      </c>
      <c r="E7" s="80">
        <v>1231408</v>
      </c>
      <c r="F7" s="80">
        <v>-386719</v>
      </c>
      <c r="G7" s="80">
        <v>9528</v>
      </c>
      <c r="H7" s="80">
        <v>-294065</v>
      </c>
      <c r="I7" s="80">
        <v>-169957</v>
      </c>
      <c r="J7" s="80">
        <v>-57</v>
      </c>
      <c r="K7" s="80">
        <v>-288991</v>
      </c>
      <c r="L7" s="80">
        <v>1752212</v>
      </c>
      <c r="M7" s="80">
        <v>0</v>
      </c>
      <c r="N7" s="80">
        <f>SUM(C7:M7)</f>
        <v>5113607</v>
      </c>
    </row>
    <row r="8" spans="2:14" ht="12.75">
      <c r="B8" s="81"/>
      <c r="C8" s="82"/>
      <c r="D8" s="82"/>
      <c r="E8" s="82"/>
      <c r="F8" s="82"/>
      <c r="G8" s="82"/>
      <c r="H8" s="82"/>
      <c r="I8" s="82"/>
      <c r="J8" s="82"/>
      <c r="K8" s="82"/>
      <c r="L8" s="82"/>
      <c r="M8" s="82"/>
      <c r="N8" s="82"/>
    </row>
    <row r="9" spans="2:14" ht="12.75">
      <c r="B9" s="76" t="s">
        <v>98</v>
      </c>
      <c r="C9" s="83">
        <v>0</v>
      </c>
      <c r="D9" s="83">
        <v>0</v>
      </c>
      <c r="E9" s="83">
        <v>0</v>
      </c>
      <c r="F9" s="83">
        <v>0</v>
      </c>
      <c r="G9" s="83">
        <v>0</v>
      </c>
      <c r="H9" s="83">
        <v>0</v>
      </c>
      <c r="I9" s="83">
        <v>0</v>
      </c>
      <c r="J9" s="83">
        <v>0</v>
      </c>
      <c r="K9" s="83">
        <v>1752212</v>
      </c>
      <c r="L9" s="83">
        <v>-1752212</v>
      </c>
      <c r="M9" s="83">
        <v>0</v>
      </c>
      <c r="N9" s="83">
        <f aca="true" t="shared" si="0" ref="N9:N14">SUM(C9:M9)</f>
        <v>0</v>
      </c>
    </row>
    <row r="10" spans="2:14" ht="12.75">
      <c r="B10" s="76" t="s">
        <v>99</v>
      </c>
      <c r="C10" s="83">
        <v>0</v>
      </c>
      <c r="D10" s="83">
        <v>0</v>
      </c>
      <c r="E10" s="83">
        <v>514</v>
      </c>
      <c r="F10" s="83">
        <v>0</v>
      </c>
      <c r="G10" s="83">
        <v>0</v>
      </c>
      <c r="H10" s="83">
        <v>0</v>
      </c>
      <c r="I10" s="83">
        <v>0</v>
      </c>
      <c r="J10" s="83">
        <v>0</v>
      </c>
      <c r="K10" s="83">
        <v>-514</v>
      </c>
      <c r="L10" s="83">
        <v>0</v>
      </c>
      <c r="M10" s="83">
        <v>0</v>
      </c>
      <c r="N10" s="83">
        <f t="shared" si="0"/>
        <v>0</v>
      </c>
    </row>
    <row r="11" spans="2:14" ht="12.75">
      <c r="B11" s="76" t="s">
        <v>100</v>
      </c>
      <c r="C11" s="83">
        <v>0</v>
      </c>
      <c r="D11" s="83">
        <v>0</v>
      </c>
      <c r="E11" s="83">
        <v>0</v>
      </c>
      <c r="F11" s="83">
        <v>0</v>
      </c>
      <c r="G11" s="83">
        <v>0</v>
      </c>
      <c r="H11" s="83">
        <v>0</v>
      </c>
      <c r="I11" s="83">
        <v>0</v>
      </c>
      <c r="J11" s="83">
        <v>0</v>
      </c>
      <c r="K11" s="83">
        <v>0</v>
      </c>
      <c r="L11" s="83">
        <v>0</v>
      </c>
      <c r="M11" s="83">
        <v>199720</v>
      </c>
      <c r="N11" s="83">
        <f t="shared" si="0"/>
        <v>199720</v>
      </c>
    </row>
    <row r="12" spans="2:14" ht="12.75">
      <c r="B12" s="76" t="s">
        <v>101</v>
      </c>
      <c r="C12" s="83">
        <v>0</v>
      </c>
      <c r="D12" s="83">
        <v>0</v>
      </c>
      <c r="E12" s="83">
        <v>0</v>
      </c>
      <c r="F12" s="83">
        <v>0</v>
      </c>
      <c r="G12" s="83">
        <v>0</v>
      </c>
      <c r="H12" s="83">
        <v>0</v>
      </c>
      <c r="I12" s="83">
        <v>-10393</v>
      </c>
      <c r="J12" s="83">
        <v>65</v>
      </c>
      <c r="K12" s="83">
        <v>0</v>
      </c>
      <c r="L12" s="83">
        <v>0</v>
      </c>
      <c r="M12" s="83">
        <v>-2419</v>
      </c>
      <c r="N12" s="83">
        <f t="shared" si="0"/>
        <v>-12747</v>
      </c>
    </row>
    <row r="13" spans="2:14" ht="12.75">
      <c r="B13" s="76" t="s">
        <v>102</v>
      </c>
      <c r="C13" s="83">
        <v>0</v>
      </c>
      <c r="D13" s="83">
        <v>0</v>
      </c>
      <c r="E13" s="83">
        <v>0</v>
      </c>
      <c r="F13" s="83">
        <v>-73290</v>
      </c>
      <c r="G13" s="83">
        <v>0</v>
      </c>
      <c r="H13" s="83">
        <v>0</v>
      </c>
      <c r="I13" s="83">
        <v>0</v>
      </c>
      <c r="J13" s="83">
        <v>0</v>
      </c>
      <c r="K13" s="83">
        <v>0</v>
      </c>
      <c r="L13" s="83">
        <v>0</v>
      </c>
      <c r="M13" s="83">
        <v>-126430</v>
      </c>
      <c r="N13" s="83">
        <f t="shared" si="0"/>
        <v>-199720</v>
      </c>
    </row>
    <row r="14" spans="2:14" ht="12.75">
      <c r="B14" s="76" t="s">
        <v>95</v>
      </c>
      <c r="C14" s="83">
        <v>0</v>
      </c>
      <c r="D14" s="83">
        <v>0</v>
      </c>
      <c r="E14" s="83">
        <v>0</v>
      </c>
      <c r="F14" s="83">
        <v>0</v>
      </c>
      <c r="G14" s="83">
        <v>0</v>
      </c>
      <c r="H14" s="83">
        <v>0</v>
      </c>
      <c r="I14" s="83">
        <v>0</v>
      </c>
      <c r="J14" s="83">
        <v>0</v>
      </c>
      <c r="K14" s="83">
        <v>0</v>
      </c>
      <c r="L14" s="83">
        <v>291099</v>
      </c>
      <c r="M14" s="83">
        <v>-70871</v>
      </c>
      <c r="N14" s="83">
        <f t="shared" si="0"/>
        <v>220228</v>
      </c>
    </row>
    <row r="15" spans="2:14" ht="13.5" thickBot="1">
      <c r="B15" s="78"/>
      <c r="C15" s="79"/>
      <c r="D15" s="79"/>
      <c r="E15" s="79"/>
      <c r="F15" s="79"/>
      <c r="G15" s="79"/>
      <c r="H15" s="79"/>
      <c r="I15" s="79"/>
      <c r="J15" s="79"/>
      <c r="K15" s="79"/>
      <c r="L15" s="79"/>
      <c r="M15" s="79"/>
      <c r="N15" s="79"/>
    </row>
    <row r="16" spans="2:14" ht="13.5" thickBot="1">
      <c r="B16" s="84" t="s">
        <v>103</v>
      </c>
      <c r="C16" s="85">
        <f>SUM(C7:C15)</f>
        <v>3500000</v>
      </c>
      <c r="D16" s="85">
        <f>SUM(D7:D15)</f>
        <v>-239752</v>
      </c>
      <c r="E16" s="85">
        <f aca="true" t="shared" si="1" ref="E16:N16">SUM(E7:E15)</f>
        <v>1231922</v>
      </c>
      <c r="F16" s="85">
        <f t="shared" si="1"/>
        <v>-460009</v>
      </c>
      <c r="G16" s="85">
        <f>SUM(G7:G15)</f>
        <v>9528</v>
      </c>
      <c r="H16" s="85">
        <f t="shared" si="1"/>
        <v>-294065</v>
      </c>
      <c r="I16" s="85">
        <f t="shared" si="1"/>
        <v>-180350</v>
      </c>
      <c r="J16" s="85">
        <f t="shared" si="1"/>
        <v>8</v>
      </c>
      <c r="K16" s="85">
        <f t="shared" si="1"/>
        <v>1462707</v>
      </c>
      <c r="L16" s="85">
        <f>SUM(L7:L15)</f>
        <v>291099</v>
      </c>
      <c r="M16" s="85">
        <f t="shared" si="1"/>
        <v>0</v>
      </c>
      <c r="N16" s="85">
        <f t="shared" si="1"/>
        <v>5321088</v>
      </c>
    </row>
    <row r="17" ht="13.5" thickTop="1"/>
    <row r="18" ht="13.5" thickBot="1"/>
    <row r="19" spans="2:14" ht="13.5" thickBot="1">
      <c r="B19" s="80" t="s">
        <v>104</v>
      </c>
      <c r="C19" s="80">
        <v>3500000</v>
      </c>
      <c r="D19" s="80">
        <v>-239752</v>
      </c>
      <c r="E19" s="80">
        <v>1204192</v>
      </c>
      <c r="F19" s="80">
        <v>-488749</v>
      </c>
      <c r="G19" s="80">
        <v>9528</v>
      </c>
      <c r="H19" s="80">
        <v>-308634</v>
      </c>
      <c r="I19" s="80">
        <v>-86441</v>
      </c>
      <c r="J19" s="80">
        <v>-188</v>
      </c>
      <c r="K19" s="80">
        <v>280</v>
      </c>
      <c r="L19" s="80">
        <v>1831730</v>
      </c>
      <c r="M19" s="80">
        <v>0</v>
      </c>
      <c r="N19" s="80">
        <f>SUM(C19:M19)</f>
        <v>5421966</v>
      </c>
    </row>
    <row r="20" spans="2:14" ht="12.75">
      <c r="B20" s="81"/>
      <c r="C20" s="82"/>
      <c r="D20" s="82"/>
      <c r="E20" s="82"/>
      <c r="F20" s="82"/>
      <c r="G20" s="82"/>
      <c r="H20" s="82"/>
      <c r="I20" s="82"/>
      <c r="J20" s="82"/>
      <c r="K20" s="82"/>
      <c r="L20" s="82"/>
      <c r="M20" s="82"/>
      <c r="N20" s="82"/>
    </row>
    <row r="21" spans="2:14" ht="12.75">
      <c r="B21" s="76" t="s">
        <v>98</v>
      </c>
      <c r="C21" s="83">
        <v>0</v>
      </c>
      <c r="D21" s="83">
        <v>0</v>
      </c>
      <c r="E21" s="83">
        <v>0</v>
      </c>
      <c r="F21" s="83">
        <v>0</v>
      </c>
      <c r="G21" s="83">
        <v>0</v>
      </c>
      <c r="H21" s="83">
        <v>0</v>
      </c>
      <c r="I21" s="83">
        <v>0</v>
      </c>
      <c r="J21" s="83">
        <v>0</v>
      </c>
      <c r="K21" s="83">
        <v>1831730</v>
      </c>
      <c r="L21" s="83">
        <v>-1831730</v>
      </c>
      <c r="M21" s="83">
        <v>0</v>
      </c>
      <c r="N21" s="83">
        <f>SUM(C21:M21)</f>
        <v>0</v>
      </c>
    </row>
    <row r="22" spans="2:14" ht="12.75">
      <c r="B22" s="76" t="s">
        <v>100</v>
      </c>
      <c r="C22" s="83">
        <v>0</v>
      </c>
      <c r="D22" s="83">
        <v>0</v>
      </c>
      <c r="E22" s="83">
        <v>0</v>
      </c>
      <c r="F22" s="83">
        <v>0</v>
      </c>
      <c r="G22" s="83">
        <v>0</v>
      </c>
      <c r="H22" s="83">
        <v>0</v>
      </c>
      <c r="I22" s="83">
        <v>0</v>
      </c>
      <c r="J22" s="83">
        <v>0</v>
      </c>
      <c r="K22" s="83">
        <v>0</v>
      </c>
      <c r="L22" s="83">
        <v>0</v>
      </c>
      <c r="M22" s="83">
        <v>54354</v>
      </c>
      <c r="N22" s="83">
        <f>SUM(C22:M22)</f>
        <v>54354</v>
      </c>
    </row>
    <row r="23" spans="2:14" ht="12.75">
      <c r="B23" s="76" t="s">
        <v>101</v>
      </c>
      <c r="C23" s="83">
        <v>0</v>
      </c>
      <c r="D23" s="83">
        <v>0</v>
      </c>
      <c r="E23" s="83">
        <v>0</v>
      </c>
      <c r="F23" s="83">
        <v>0</v>
      </c>
      <c r="G23" s="83">
        <v>0</v>
      </c>
      <c r="H23" s="83">
        <v>0</v>
      </c>
      <c r="I23" s="83">
        <v>16437</v>
      </c>
      <c r="J23" s="83">
        <v>-44</v>
      </c>
      <c r="K23" s="83">
        <v>0</v>
      </c>
      <c r="L23" s="83">
        <v>0</v>
      </c>
      <c r="M23" s="83">
        <v>3763</v>
      </c>
      <c r="N23" s="83">
        <f>SUM(C23:M23)</f>
        <v>20156</v>
      </c>
    </row>
    <row r="24" spans="2:14" ht="12.75">
      <c r="B24" s="76" t="s">
        <v>102</v>
      </c>
      <c r="C24" s="83">
        <v>0</v>
      </c>
      <c r="D24" s="83">
        <v>0</v>
      </c>
      <c r="E24" s="83">
        <v>0</v>
      </c>
      <c r="F24" s="83">
        <v>-38803</v>
      </c>
      <c r="G24" s="83">
        <v>0</v>
      </c>
      <c r="H24" s="83">
        <v>0</v>
      </c>
      <c r="I24" s="83">
        <v>0</v>
      </c>
      <c r="J24" s="83">
        <v>0</v>
      </c>
      <c r="K24" s="83">
        <v>0</v>
      </c>
      <c r="L24" s="83">
        <v>0</v>
      </c>
      <c r="M24" s="83">
        <v>-15550</v>
      </c>
      <c r="N24" s="83">
        <f>SUM(C24:M24)</f>
        <v>-54353</v>
      </c>
    </row>
    <row r="25" spans="2:14" ht="12.75">
      <c r="B25" s="76" t="s">
        <v>95</v>
      </c>
      <c r="C25" s="83">
        <v>0</v>
      </c>
      <c r="D25" s="83">
        <v>0</v>
      </c>
      <c r="E25" s="83">
        <v>0</v>
      </c>
      <c r="F25" s="83">
        <v>0</v>
      </c>
      <c r="G25" s="83">
        <v>0</v>
      </c>
      <c r="H25" s="83">
        <v>0</v>
      </c>
      <c r="I25" s="83">
        <v>0</v>
      </c>
      <c r="J25" s="83">
        <v>0</v>
      </c>
      <c r="K25" s="83">
        <v>0</v>
      </c>
      <c r="L25" s="83">
        <v>546255</v>
      </c>
      <c r="M25" s="83">
        <v>-42567</v>
      </c>
      <c r="N25" s="83">
        <f>SUM(C25:M25)</f>
        <v>503688</v>
      </c>
    </row>
    <row r="26" spans="2:14" ht="13.5" thickBot="1">
      <c r="B26" s="78"/>
      <c r="C26" s="79"/>
      <c r="D26" s="79"/>
      <c r="E26" s="79"/>
      <c r="F26" s="79"/>
      <c r="G26" s="79"/>
      <c r="H26" s="79"/>
      <c r="I26" s="79"/>
      <c r="J26" s="79"/>
      <c r="K26" s="79"/>
      <c r="L26" s="79"/>
      <c r="M26" s="79"/>
      <c r="N26" s="79"/>
    </row>
    <row r="27" spans="2:14" ht="13.5" thickBot="1">
      <c r="B27" s="84" t="s">
        <v>105</v>
      </c>
      <c r="C27" s="85">
        <f aca="true" t="shared" si="2" ref="C27:N27">SUM(C19:C26)</f>
        <v>3500000</v>
      </c>
      <c r="D27" s="85">
        <f t="shared" si="2"/>
        <v>-239752</v>
      </c>
      <c r="E27" s="85">
        <f t="shared" si="2"/>
        <v>1204192</v>
      </c>
      <c r="F27" s="85">
        <f t="shared" si="2"/>
        <v>-527552</v>
      </c>
      <c r="G27" s="85">
        <f t="shared" si="2"/>
        <v>9528</v>
      </c>
      <c r="H27" s="85">
        <f t="shared" si="2"/>
        <v>-308634</v>
      </c>
      <c r="I27" s="85">
        <f t="shared" si="2"/>
        <v>-70004</v>
      </c>
      <c r="J27" s="85">
        <f t="shared" si="2"/>
        <v>-232</v>
      </c>
      <c r="K27" s="85">
        <f t="shared" si="2"/>
        <v>1832010</v>
      </c>
      <c r="L27" s="85">
        <f t="shared" si="2"/>
        <v>546255</v>
      </c>
      <c r="M27" s="85">
        <f t="shared" si="2"/>
        <v>0</v>
      </c>
      <c r="N27" s="85">
        <f t="shared" si="2"/>
        <v>5945811</v>
      </c>
    </row>
    <row r="28" ht="13.5" thickTop="1"/>
  </sheetData>
  <sheetProtection/>
  <mergeCells count="1">
    <mergeCell ref="F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J61"/>
  <sheetViews>
    <sheetView showGridLines="0" zoomScalePageLayoutView="0" workbookViewId="0" topLeftCell="A1">
      <pane xSplit="2" ySplit="5" topLeftCell="C6" activePane="bottomRight" state="frozen"/>
      <selection pane="topLeft" activeCell="C21" sqref="C21"/>
      <selection pane="topRight" activeCell="C21" sqref="C21"/>
      <selection pane="bottomLeft" activeCell="C21" sqref="C21"/>
      <selection pane="bottomRight" activeCell="A1" sqref="A1"/>
    </sheetView>
  </sheetViews>
  <sheetFormatPr defaultColWidth="9.140625" defaultRowHeight="15"/>
  <cols>
    <col min="1" max="1" width="9.140625" style="87" customWidth="1"/>
    <col min="2" max="2" width="57.421875" style="87" customWidth="1"/>
    <col min="3" max="3" width="15.7109375" style="87" customWidth="1"/>
    <col min="4" max="4" width="15.421875" style="87" customWidth="1"/>
    <col min="5" max="16384" width="9.140625" style="87" customWidth="1"/>
  </cols>
  <sheetData>
    <row r="1" ht="12.75">
      <c r="B1" s="119" t="s">
        <v>153</v>
      </c>
    </row>
    <row r="2" spans="1:4" ht="12.75">
      <c r="A2" s="86"/>
      <c r="B2" s="88"/>
      <c r="C2" s="4" t="s">
        <v>0</v>
      </c>
      <c r="D2" s="5" t="s">
        <v>1</v>
      </c>
    </row>
    <row r="3" spans="2:4" ht="12.75">
      <c r="B3" s="127"/>
      <c r="C3" s="4"/>
      <c r="D3" s="5"/>
    </row>
    <row r="4" spans="2:4" ht="12.75">
      <c r="B4" s="127"/>
      <c r="C4" s="4" t="s">
        <v>2</v>
      </c>
      <c r="D4" s="5" t="s">
        <v>2</v>
      </c>
    </row>
    <row r="5" spans="2:4" ht="33.75" customHeight="1" thickBot="1">
      <c r="B5" s="128"/>
      <c r="C5" s="4" t="s">
        <v>57</v>
      </c>
      <c r="D5" s="5" t="s">
        <v>58</v>
      </c>
    </row>
    <row r="6" spans="2:4" ht="12.75">
      <c r="B6" s="89"/>
      <c r="C6" s="90"/>
      <c r="D6" s="89"/>
    </row>
    <row r="7" spans="2:10" ht="12.75">
      <c r="B7" s="90" t="s">
        <v>106</v>
      </c>
      <c r="C7" s="16">
        <v>697719</v>
      </c>
      <c r="D7" s="16">
        <v>367770</v>
      </c>
      <c r="I7" s="83"/>
      <c r="J7" s="83"/>
    </row>
    <row r="8" spans="2:10" ht="26.25">
      <c r="B8" s="89" t="s">
        <v>107</v>
      </c>
      <c r="C8" s="16"/>
      <c r="D8" s="91"/>
      <c r="I8" s="83"/>
      <c r="J8" s="83"/>
    </row>
    <row r="9" spans="2:10" ht="12.75">
      <c r="B9" s="89" t="s">
        <v>108</v>
      </c>
      <c r="C9" s="16">
        <v>374369</v>
      </c>
      <c r="D9" s="16">
        <v>423927</v>
      </c>
      <c r="I9" s="83"/>
      <c r="J9" s="83"/>
    </row>
    <row r="10" spans="2:10" ht="12.75">
      <c r="B10" s="89" t="s">
        <v>109</v>
      </c>
      <c r="C10" s="16">
        <v>-4104</v>
      </c>
      <c r="D10" s="16">
        <v>-1400</v>
      </c>
      <c r="I10" s="83"/>
      <c r="J10" s="83"/>
    </row>
    <row r="11" spans="2:10" ht="12.75">
      <c r="B11" s="89" t="s">
        <v>110</v>
      </c>
      <c r="C11" s="16">
        <v>-61</v>
      </c>
      <c r="D11" s="16">
        <v>-153</v>
      </c>
      <c r="I11" s="83"/>
      <c r="J11" s="83"/>
    </row>
    <row r="12" spans="2:10" ht="12.75">
      <c r="B12" s="89" t="s">
        <v>111</v>
      </c>
      <c r="C12" s="16">
        <v>-40191</v>
      </c>
      <c r="D12" s="16">
        <v>300974</v>
      </c>
      <c r="I12" s="83"/>
      <c r="J12" s="83"/>
    </row>
    <row r="13" spans="2:10" ht="12.75">
      <c r="B13" s="89" t="s">
        <v>112</v>
      </c>
      <c r="C13" s="16">
        <v>-1278</v>
      </c>
      <c r="D13" s="16">
        <v>15390</v>
      </c>
      <c r="I13" s="83"/>
      <c r="J13" s="83"/>
    </row>
    <row r="14" spans="2:10" ht="12.75">
      <c r="B14" s="89" t="s">
        <v>113</v>
      </c>
      <c r="C14" s="16">
        <v>-42659</v>
      </c>
      <c r="D14" s="16">
        <v>-83235</v>
      </c>
      <c r="I14" s="83"/>
      <c r="J14" s="83"/>
    </row>
    <row r="15" spans="2:10" ht="12.75">
      <c r="B15" s="89" t="s">
        <v>114</v>
      </c>
      <c r="C15" s="16">
        <v>81781</v>
      </c>
      <c r="D15" s="16">
        <v>108326</v>
      </c>
      <c r="I15" s="83"/>
      <c r="J15" s="83"/>
    </row>
    <row r="16" spans="2:10" ht="12.75">
      <c r="B16" s="89" t="s">
        <v>115</v>
      </c>
      <c r="C16" s="16">
        <v>25736</v>
      </c>
      <c r="D16" s="16">
        <v>29792</v>
      </c>
      <c r="I16" s="83"/>
      <c r="J16" s="83"/>
    </row>
    <row r="17" spans="2:10" ht="12.75">
      <c r="B17" s="89" t="s">
        <v>116</v>
      </c>
      <c r="C17" s="16">
        <v>4347</v>
      </c>
      <c r="D17" s="16">
        <v>50527</v>
      </c>
      <c r="I17" s="83"/>
      <c r="J17" s="83"/>
    </row>
    <row r="18" spans="2:10" ht="12.75">
      <c r="B18" s="89" t="s">
        <v>117</v>
      </c>
      <c r="C18" s="16">
        <v>29412</v>
      </c>
      <c r="D18" s="16">
        <v>-18676</v>
      </c>
      <c r="I18" s="83"/>
      <c r="J18" s="83"/>
    </row>
    <row r="19" spans="2:10" ht="12.75">
      <c r="B19" s="89" t="s">
        <v>118</v>
      </c>
      <c r="C19" s="16">
        <v>-4012</v>
      </c>
      <c r="D19" s="16">
        <v>14210</v>
      </c>
      <c r="I19" s="83"/>
      <c r="J19" s="83"/>
    </row>
    <row r="20" spans="2:10" ht="12.75">
      <c r="B20" s="89" t="s">
        <v>119</v>
      </c>
      <c r="C20" s="16">
        <v>547</v>
      </c>
      <c r="D20" s="16">
        <v>503</v>
      </c>
      <c r="I20" s="83"/>
      <c r="J20" s="83"/>
    </row>
    <row r="21" spans="2:10" ht="13.5" thickBot="1">
      <c r="B21" s="118"/>
      <c r="C21" s="92"/>
      <c r="D21" s="92"/>
      <c r="I21" s="83"/>
      <c r="J21" s="83"/>
    </row>
    <row r="22" spans="2:10" ht="15" customHeight="1" thickBot="1">
      <c r="B22" s="93" t="s">
        <v>120</v>
      </c>
      <c r="C22" s="94">
        <f>SUM(C6:C21)</f>
        <v>1121606</v>
      </c>
      <c r="D22" s="21">
        <f>SUM(D6:D21)</f>
        <v>1207955</v>
      </c>
      <c r="F22" s="95"/>
      <c r="I22" s="83"/>
      <c r="J22" s="83"/>
    </row>
    <row r="23" spans="2:10" ht="12.75">
      <c r="B23" s="89"/>
      <c r="C23" s="96"/>
      <c r="D23" s="97"/>
      <c r="I23" s="83"/>
      <c r="J23" s="83"/>
    </row>
    <row r="24" spans="2:10" ht="12.75">
      <c r="B24" s="90" t="s">
        <v>121</v>
      </c>
      <c r="C24" s="96"/>
      <c r="D24" s="97"/>
      <c r="I24" s="83"/>
      <c r="J24" s="83"/>
    </row>
    <row r="25" spans="2:10" ht="12.75">
      <c r="B25" s="89"/>
      <c r="C25" s="96"/>
      <c r="D25" s="97"/>
      <c r="I25" s="83"/>
      <c r="J25" s="83"/>
    </row>
    <row r="26" spans="2:10" ht="12.75">
      <c r="B26" s="89" t="s">
        <v>122</v>
      </c>
      <c r="C26" s="16">
        <v>-70642</v>
      </c>
      <c r="D26" s="16">
        <v>-109498</v>
      </c>
      <c r="I26" s="83"/>
      <c r="J26" s="83"/>
    </row>
    <row r="27" spans="2:10" ht="12.75">
      <c r="B27" s="89" t="s">
        <v>123</v>
      </c>
      <c r="C27" s="16">
        <v>-61988</v>
      </c>
      <c r="D27" s="16">
        <v>-72676</v>
      </c>
      <c r="I27" s="83"/>
      <c r="J27" s="83"/>
    </row>
    <row r="28" spans="2:10" ht="12.75">
      <c r="B28" s="89" t="s">
        <v>124</v>
      </c>
      <c r="C28" s="16">
        <v>-381205</v>
      </c>
      <c r="D28" s="16">
        <v>-449999</v>
      </c>
      <c r="I28" s="83"/>
      <c r="J28" s="83"/>
    </row>
    <row r="29" spans="2:10" ht="12.75">
      <c r="B29" s="89" t="s">
        <v>22</v>
      </c>
      <c r="C29" s="16">
        <v>9523</v>
      </c>
      <c r="D29" s="16">
        <v>927</v>
      </c>
      <c r="I29" s="83"/>
      <c r="J29" s="83"/>
    </row>
    <row r="30" spans="2:10" ht="12.75">
      <c r="B30" s="89" t="s">
        <v>125</v>
      </c>
      <c r="C30" s="16">
        <v>179772</v>
      </c>
      <c r="D30" s="16">
        <v>178359</v>
      </c>
      <c r="I30" s="83"/>
      <c r="J30" s="83"/>
    </row>
    <row r="31" spans="2:10" ht="12.75">
      <c r="B31" s="89" t="s">
        <v>126</v>
      </c>
      <c r="C31" s="16">
        <v>-754</v>
      </c>
      <c r="D31" s="16">
        <v>-794</v>
      </c>
      <c r="I31" s="83"/>
      <c r="J31" s="83"/>
    </row>
    <row r="32" spans="2:10" ht="12.75">
      <c r="B32" s="89" t="s">
        <v>127</v>
      </c>
      <c r="C32" s="16">
        <v>-3930</v>
      </c>
      <c r="D32" s="16">
        <v>-7742</v>
      </c>
      <c r="I32" s="83"/>
      <c r="J32" s="83"/>
    </row>
    <row r="33" spans="2:10" ht="12.75">
      <c r="B33" s="89" t="s">
        <v>128</v>
      </c>
      <c r="C33" s="16">
        <v>-15595</v>
      </c>
      <c r="D33" s="16">
        <v>-4187</v>
      </c>
      <c r="I33" s="83"/>
      <c r="J33" s="83"/>
    </row>
    <row r="34" spans="2:10" ht="12.75">
      <c r="B34" s="89" t="s">
        <v>129</v>
      </c>
      <c r="C34" s="16">
        <v>-150396</v>
      </c>
      <c r="D34" s="16">
        <v>-94580</v>
      </c>
      <c r="I34" s="83"/>
      <c r="J34" s="83"/>
    </row>
    <row r="35" spans="2:10" ht="13.5" thickBot="1">
      <c r="B35" s="118"/>
      <c r="C35" s="98"/>
      <c r="D35" s="99"/>
      <c r="I35" s="83"/>
      <c r="J35" s="83"/>
    </row>
    <row r="36" spans="2:10" ht="13.5" thickBot="1">
      <c r="B36" s="93" t="s">
        <v>130</v>
      </c>
      <c r="C36" s="94">
        <f>SUM(C22:C35)</f>
        <v>626391</v>
      </c>
      <c r="D36" s="100">
        <f>SUM(D22:D35)</f>
        <v>647765</v>
      </c>
      <c r="F36" s="101"/>
      <c r="G36" s="95"/>
      <c r="H36" s="95"/>
      <c r="I36" s="83"/>
      <c r="J36" s="83"/>
    </row>
    <row r="37" spans="2:10" ht="12.75">
      <c r="B37" s="89" t="s">
        <v>131</v>
      </c>
      <c r="C37" s="96"/>
      <c r="D37" s="97"/>
      <c r="I37" s="83"/>
      <c r="J37" s="83"/>
    </row>
    <row r="38" spans="2:10" ht="12.75">
      <c r="B38" s="90" t="s">
        <v>132</v>
      </c>
      <c r="C38" s="102"/>
      <c r="D38" s="91"/>
      <c r="I38" s="83"/>
      <c r="J38" s="83"/>
    </row>
    <row r="39" spans="2:10" ht="12.75">
      <c r="B39" s="89"/>
      <c r="C39" s="102"/>
      <c r="D39" s="91"/>
      <c r="I39" s="83"/>
      <c r="J39" s="83"/>
    </row>
    <row r="40" spans="2:10" ht="12.75">
      <c r="B40" s="89" t="s">
        <v>133</v>
      </c>
      <c r="C40" s="16">
        <v>50186</v>
      </c>
      <c r="D40" s="16">
        <v>52827</v>
      </c>
      <c r="I40" s="83"/>
      <c r="J40" s="83"/>
    </row>
    <row r="41" spans="2:10" ht="12.75">
      <c r="B41" s="89" t="s">
        <v>134</v>
      </c>
      <c r="C41" s="16">
        <v>7725</v>
      </c>
      <c r="D41" s="16">
        <v>2051</v>
      </c>
      <c r="I41" s="83"/>
      <c r="J41" s="83"/>
    </row>
    <row r="42" spans="2:10" ht="12.75">
      <c r="B42" s="89" t="s">
        <v>135</v>
      </c>
      <c r="C42" s="16">
        <v>-215137</v>
      </c>
      <c r="D42" s="16">
        <v>-203614</v>
      </c>
      <c r="I42" s="83"/>
      <c r="J42" s="83"/>
    </row>
    <row r="43" spans="2:10" ht="13.5" thickBot="1">
      <c r="B43" s="93"/>
      <c r="C43" s="103"/>
      <c r="D43" s="99"/>
      <c r="I43" s="83"/>
      <c r="J43" s="83"/>
    </row>
    <row r="44" spans="2:10" ht="13.5" thickBot="1">
      <c r="B44" s="93" t="s">
        <v>136</v>
      </c>
      <c r="C44" s="104">
        <f>SUM(C39:C43)</f>
        <v>-157226</v>
      </c>
      <c r="D44" s="105">
        <f>SUM(D39:D43)</f>
        <v>-148736</v>
      </c>
      <c r="I44" s="83"/>
      <c r="J44" s="83"/>
    </row>
    <row r="45" spans="2:10" ht="12.75">
      <c r="B45" s="89" t="s">
        <v>131</v>
      </c>
      <c r="C45" s="96"/>
      <c r="D45" s="97"/>
      <c r="I45" s="83"/>
      <c r="J45" s="83"/>
    </row>
    <row r="46" spans="2:10" ht="12.75">
      <c r="B46" s="90" t="s">
        <v>137</v>
      </c>
      <c r="C46" s="96"/>
      <c r="D46" s="97"/>
      <c r="I46" s="83"/>
      <c r="J46" s="83"/>
    </row>
    <row r="47" spans="2:10" ht="12.75">
      <c r="B47" s="89"/>
      <c r="C47" s="102"/>
      <c r="D47" s="91"/>
      <c r="I47" s="83"/>
      <c r="J47" s="83"/>
    </row>
    <row r="48" spans="2:10" ht="12.75">
      <c r="B48" s="89" t="s">
        <v>151</v>
      </c>
      <c r="C48" s="16">
        <v>4475490</v>
      </c>
      <c r="D48" s="16">
        <v>4087912</v>
      </c>
      <c r="I48" s="83"/>
      <c r="J48" s="83"/>
    </row>
    <row r="49" spans="2:10" ht="12.75">
      <c r="B49" s="89" t="s">
        <v>152</v>
      </c>
      <c r="C49" s="16">
        <v>-4892916</v>
      </c>
      <c r="D49" s="16">
        <v>-4575127</v>
      </c>
      <c r="I49" s="83"/>
      <c r="J49" s="83"/>
    </row>
    <row r="50" spans="2:10" ht="13.5" customHeight="1">
      <c r="B50" s="89" t="s">
        <v>138</v>
      </c>
      <c r="C50" s="16">
        <v>-960</v>
      </c>
      <c r="D50" s="16">
        <v>-1244</v>
      </c>
      <c r="I50" s="83"/>
      <c r="J50" s="83"/>
    </row>
    <row r="51" spans="2:10" ht="12.75">
      <c r="B51" s="89" t="s">
        <v>139</v>
      </c>
      <c r="C51" s="16">
        <v>-63292</v>
      </c>
      <c r="D51" s="16">
        <v>-129549</v>
      </c>
      <c r="I51" s="83"/>
      <c r="J51" s="83"/>
    </row>
    <row r="52" spans="2:10" ht="12.75">
      <c r="B52" s="89" t="s">
        <v>140</v>
      </c>
      <c r="C52" s="16">
        <v>-30195</v>
      </c>
      <c r="D52" s="16">
        <v>0</v>
      </c>
      <c r="I52" s="83"/>
      <c r="J52" s="83"/>
    </row>
    <row r="53" spans="2:10" ht="13.5" thickBot="1">
      <c r="B53" s="118"/>
      <c r="C53" s="103"/>
      <c r="D53" s="99"/>
      <c r="I53" s="83"/>
      <c r="J53" s="83"/>
    </row>
    <row r="54" spans="2:10" ht="13.5" thickBot="1">
      <c r="B54" s="93" t="s">
        <v>141</v>
      </c>
      <c r="C54" s="104">
        <f>SUM(C47:C53)</f>
        <v>-511873</v>
      </c>
      <c r="D54" s="105">
        <f>SUM(D47:D53)</f>
        <v>-618008</v>
      </c>
      <c r="I54" s="83"/>
      <c r="J54" s="83"/>
    </row>
    <row r="55" spans="2:10" ht="12.75">
      <c r="B55" s="89"/>
      <c r="C55" s="96"/>
      <c r="D55" s="97"/>
      <c r="I55" s="83"/>
      <c r="J55" s="83"/>
    </row>
    <row r="56" spans="2:10" ht="12.75">
      <c r="B56" s="89" t="s">
        <v>142</v>
      </c>
      <c r="C56" s="106">
        <f>C54+C44+C36</f>
        <v>-42708</v>
      </c>
      <c r="D56" s="107">
        <f>D54+D44+D36</f>
        <v>-118979</v>
      </c>
      <c r="I56" s="83"/>
      <c r="J56" s="83"/>
    </row>
    <row r="57" spans="2:10" ht="12.75">
      <c r="B57" s="89"/>
      <c r="C57" s="96"/>
      <c r="D57" s="107"/>
      <c r="I57" s="83"/>
      <c r="J57" s="83"/>
    </row>
    <row r="58" spans="2:10" ht="12.75">
      <c r="B58" s="89" t="s">
        <v>143</v>
      </c>
      <c r="C58" s="106">
        <v>317681</v>
      </c>
      <c r="D58" s="107">
        <v>616109</v>
      </c>
      <c r="I58" s="83"/>
      <c r="J58" s="83"/>
    </row>
    <row r="59" spans="2:10" ht="13.5" thickBot="1">
      <c r="B59" s="118"/>
      <c r="C59" s="103"/>
      <c r="D59" s="99"/>
      <c r="I59" s="83"/>
      <c r="J59" s="83"/>
    </row>
    <row r="60" spans="2:10" ht="13.5" thickBot="1">
      <c r="B60" s="108" t="s">
        <v>144</v>
      </c>
      <c r="C60" s="109">
        <f>SUM(C56:C59)</f>
        <v>274973</v>
      </c>
      <c r="D60" s="110">
        <f>SUM(D56:D59)</f>
        <v>497130</v>
      </c>
      <c r="I60" s="83"/>
      <c r="J60" s="83"/>
    </row>
    <row r="61" spans="9:10" ht="13.5" thickTop="1">
      <c r="I61" s="83"/>
      <c r="J61" s="83"/>
    </row>
  </sheetData>
  <sheetProtection/>
  <mergeCells count="1">
    <mergeCell ref="B3:B5"/>
  </mergeCells>
  <printOptions/>
  <pageMargins left="0.7" right="0.7" top="0.75" bottom="0.75" header="0.3" footer="0.3"/>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Financial Tables</dc:title>
  <dc:subject/>
  <dc:creator>190711</dc:creator>
  <cp:keywords/>
  <dc:description/>
  <cp:lastModifiedBy>Tuğçe Cengiz</cp:lastModifiedBy>
  <dcterms:created xsi:type="dcterms:W3CDTF">2010-05-11T07:15:07Z</dcterms:created>
  <dcterms:modified xsi:type="dcterms:W3CDTF">2020-06-05T12:34:08Z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2010-01-01T00:00:00Z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1</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Q1</vt:lpwstr>
  </property>
  <property fmtid="{D5CDD505-2E9C-101B-9397-08002B2CF9AE}" pid="11" name="IsSearchable">
    <vt:lpwstr>1.00000000000000</vt:lpwstr>
  </property>
  <property fmtid="{D5CDD505-2E9C-101B-9397-08002B2CF9AE}" pid="12" name="LanguageID">
    <vt:lpwstr>2.00000000000000</vt:lpwstr>
  </property>
  <property fmtid="{D5CDD505-2E9C-101B-9397-08002B2CF9AE}" pid="13" name="SearchCategory">
    <vt:lpwstr>Mail Operasyonel Veriler</vt:lpwstr>
  </property>
  <property fmtid="{D5CDD505-2E9C-101B-9397-08002B2CF9AE}" pid="14" name="ShowHome">
    <vt:lpwstr>0</vt:lpwstr>
  </property>
  <property fmtid="{D5CDD505-2E9C-101B-9397-08002B2CF9AE}" pid="15" name="xd_Signature">
    <vt:lpwstr/>
  </property>
  <property fmtid="{D5CDD505-2E9C-101B-9397-08002B2CF9AE}" pid="16" name="Order">
    <vt:lpwstr>122700.000000000</vt:lpwstr>
  </property>
  <property fmtid="{D5CDD505-2E9C-101B-9397-08002B2CF9AE}" pid="17" name="TemplateUrl">
    <vt:lpwstr/>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EndDateTime">
    <vt:lpwstr/>
  </property>
  <property fmtid="{D5CDD505-2E9C-101B-9397-08002B2CF9AE}" pid="22" name="display_urn:schemas-microsoft-com:office:office#Editor">
    <vt:lpwstr>Caner Alptekin Aksu</vt:lpwstr>
  </property>
  <property fmtid="{D5CDD505-2E9C-101B-9397-08002B2CF9AE}" pid="23" name="StartDateTime">
    <vt:lpwstr/>
  </property>
  <property fmtid="{D5CDD505-2E9C-101B-9397-08002B2CF9AE}" pid="24" name="OrderNo">
    <vt:lpwstr/>
  </property>
</Properties>
</file>